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drazenka_skokan_skole_hr/Documents/Desktop/OBJAVA TROŠENJE SREDSTAVA/"/>
    </mc:Choice>
  </mc:AlternateContent>
  <xr:revisionPtr revIDLastSave="0" documentId="8_{BDB44693-E0FB-4CBF-8E37-C5EA36C5EE9E}" xr6:coauthVersionLast="47" xr6:coauthVersionMax="47" xr10:uidLastSave="{00000000-0000-0000-0000-000000000000}"/>
  <bookViews>
    <workbookView xWindow="5400" yWindow="4245" windowWidth="21600" windowHeight="11505" activeTab="2" xr2:uid="{C4045592-ABA0-4548-886E-01DADA5CA9AA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7" i="3" l="1"/>
  <c r="D70" i="3" l="1"/>
  <c r="D63" i="3"/>
  <c r="D99" i="3"/>
  <c r="D97" i="3"/>
  <c r="D94" i="3"/>
  <c r="D88" i="3"/>
  <c r="D83" i="3"/>
  <c r="D36" i="3"/>
  <c r="D90" i="3"/>
  <c r="D81" i="3"/>
  <c r="D79" i="3"/>
  <c r="D65" i="3"/>
  <c r="D59" i="3"/>
  <c r="D54" i="3"/>
  <c r="D50" i="3"/>
  <c r="D21" i="3"/>
  <c r="D19" i="3"/>
  <c r="D15" i="3"/>
  <c r="D13" i="3"/>
  <c r="D82" i="2"/>
  <c r="D83" i="2" s="1"/>
  <c r="D74" i="2"/>
  <c r="D72" i="2"/>
  <c r="D69" i="2"/>
  <c r="D64" i="2"/>
  <c r="D60" i="2"/>
  <c r="D58" i="2"/>
  <c r="D51" i="2"/>
  <c r="D31" i="2"/>
  <c r="D11" i="2"/>
  <c r="D13" i="2"/>
  <c r="D15" i="2"/>
  <c r="D19" i="2"/>
  <c r="D21" i="2"/>
  <c r="D45" i="2"/>
  <c r="D49" i="2"/>
  <c r="D56" i="2"/>
  <c r="D76" i="2"/>
  <c r="D78" i="2"/>
  <c r="D63" i="1"/>
  <c r="D24" i="1"/>
  <c r="D27" i="1"/>
  <c r="D47" i="1"/>
  <c r="D62" i="1" s="1"/>
  <c r="D50" i="1"/>
  <c r="D19" i="1"/>
  <c r="D17" i="1"/>
  <c r="D15" i="1"/>
  <c r="D13" i="1"/>
  <c r="D11" i="1"/>
  <c r="D61" i="1"/>
  <c r="D59" i="1"/>
  <c r="D57" i="1"/>
  <c r="D55" i="1"/>
  <c r="D35" i="1"/>
  <c r="D30" i="1"/>
  <c r="D22" i="1"/>
  <c r="D100" i="3" l="1"/>
  <c r="D16" i="3"/>
  <c r="D16" i="2"/>
  <c r="D79" i="2" s="1"/>
  <c r="D84" i="2" s="1"/>
  <c r="D20" i="1"/>
  <c r="D91" i="3" l="1"/>
  <c r="D101" i="3" s="1"/>
</calcChain>
</file>

<file path=xl/sharedStrings.xml><?xml version="1.0" encoding="utf-8"?>
<sst xmlns="http://schemas.openxmlformats.org/spreadsheetml/2006/main" count="552" uniqueCount="196">
  <si>
    <t>NAZIV PRIMATELJA</t>
  </si>
  <si>
    <t>OIB</t>
  </si>
  <si>
    <t>SJEDIŠTE PRIMATELJA</t>
  </si>
  <si>
    <t>NAČIN OBJAVE ISPLAĆENOG IZNOSA</t>
  </si>
  <si>
    <t>VRSTA RASHODA I IZDATAKA</t>
  </si>
  <si>
    <t>INFORMACIJE O TROŠENJU SREDSTAVA ZA SIJEČANJ 2024. GODINE</t>
  </si>
  <si>
    <t>OTP BANKA</t>
  </si>
  <si>
    <t>SISAK</t>
  </si>
  <si>
    <t>ZAGREB</t>
  </si>
  <si>
    <t xml:space="preserve">DUBROVNIK SUN </t>
  </si>
  <si>
    <t>DUBROVNIK</t>
  </si>
  <si>
    <t>ZAPOSLENICI</t>
  </si>
  <si>
    <t>3121 Ostali rashodi za zaposlene</t>
  </si>
  <si>
    <t>3111 Plaće za redovan rad</t>
  </si>
  <si>
    <t>3132 Doprinosi za  obvezno ZO</t>
  </si>
  <si>
    <t>3211 Službena putovanja</t>
  </si>
  <si>
    <t>3213 Stručna usavršavanja</t>
  </si>
  <si>
    <t>UKUPNO:</t>
  </si>
  <si>
    <t>3221 Uredski materijal</t>
  </si>
  <si>
    <t>3211 Ukupno</t>
  </si>
  <si>
    <t>3221 Ukupno</t>
  </si>
  <si>
    <t>3222 Ukupno</t>
  </si>
  <si>
    <t>3223 Ukupno</t>
  </si>
  <si>
    <t>3231 Ukupno</t>
  </si>
  <si>
    <t>3232 Ukupno</t>
  </si>
  <si>
    <t>3234 Ukupno</t>
  </si>
  <si>
    <t>3431 Ukupno</t>
  </si>
  <si>
    <t>4221 Ukupno</t>
  </si>
  <si>
    <t>3111 Ukupno</t>
  </si>
  <si>
    <t>3121 Ukupno</t>
  </si>
  <si>
    <t>3132 Ukupno</t>
  </si>
  <si>
    <t>3213 Ukupno</t>
  </si>
  <si>
    <t>SVEUKUPNO ZA SIJEČANJ 2024. GODINE</t>
  </si>
  <si>
    <t>INFORMACIJE O TROŠENJU SREDSTAVA ZA VELJAČU 2024. GODINE</t>
  </si>
  <si>
    <t>Naziv ustanove: OSNOVNA ŠKOLA DRAGUTINA TADIJANOVIĆA PETRINJA</t>
  </si>
  <si>
    <t>Adresa:Trg Matice hrvatske 9/b</t>
  </si>
  <si>
    <t>Poštanski broj i grad:44250 Petrin ja</t>
  </si>
  <si>
    <t>Kontakt:044-815-335</t>
  </si>
  <si>
    <t>E-pošta:ured@os-dtadijanovica-petrinja.skole.hr</t>
  </si>
  <si>
    <t>IBAN:HR3724070001188012998</t>
  </si>
  <si>
    <t>http://os-dtadijanovica-petrinja.skole.hr/skola</t>
  </si>
  <si>
    <t>32121 ukupno</t>
  </si>
  <si>
    <t>32121 Naknada za prijecoz</t>
  </si>
  <si>
    <t>32211 Ukupno</t>
  </si>
  <si>
    <t xml:space="preserve">AMK </t>
  </si>
  <si>
    <t>METRO</t>
  </si>
  <si>
    <t>32212 Ukupno</t>
  </si>
  <si>
    <t>KOVAČIĆ KONZALTING</t>
  </si>
  <si>
    <t>VAL SAVJETOVANJE</t>
  </si>
  <si>
    <t>32212  Stručna literatura</t>
  </si>
  <si>
    <t>32212 Stručna literatura</t>
  </si>
  <si>
    <t>TROGIR</t>
  </si>
  <si>
    <t>32219 Ukupno</t>
  </si>
  <si>
    <t>32219 Ostali materijal za potrebe poslovanja</t>
  </si>
  <si>
    <t>GAVRANOVIĆ</t>
  </si>
  <si>
    <t>COLOR 90</t>
  </si>
  <si>
    <t>kutina</t>
  </si>
  <si>
    <t>REGATA</t>
  </si>
  <si>
    <t>OTOČAC</t>
  </si>
  <si>
    <t>HIMBO</t>
  </si>
  <si>
    <t>DUBRAVA</t>
  </si>
  <si>
    <t>32224 Namirnice ŠK kroz shemu voća</t>
  </si>
  <si>
    <t>PEKARNA EDI</t>
  </si>
  <si>
    <t>PETRINJA</t>
  </si>
  <si>
    <t>32226 Namirnice za ŠK</t>
  </si>
  <si>
    <t>KTC</t>
  </si>
  <si>
    <t>VINDIJA</t>
  </si>
  <si>
    <t>VARAŽDIN</t>
  </si>
  <si>
    <t>PODRAVKA</t>
  </si>
  <si>
    <t>KOPRIVNICA</t>
  </si>
  <si>
    <t>KLARA</t>
  </si>
  <si>
    <t>NEWMIP</t>
  </si>
  <si>
    <t>STUDENAC</t>
  </si>
  <si>
    <t>OMIŠ</t>
  </si>
  <si>
    <t>O2023029346</t>
  </si>
  <si>
    <t>32227 Namirnice za PB</t>
  </si>
  <si>
    <t>HEP OPSKRBA</t>
  </si>
  <si>
    <t>32231 Električna energija</t>
  </si>
  <si>
    <t>INA</t>
  </si>
  <si>
    <t>32234 Gorivo</t>
  </si>
  <si>
    <t>HRVATSKI TELEKOM</t>
  </si>
  <si>
    <t>32311 usluge telefona</t>
  </si>
  <si>
    <t>HP-HRVATSKA POŠTA</t>
  </si>
  <si>
    <t>32313 poštarina</t>
  </si>
  <si>
    <t xml:space="preserve">PRIJEVOZ DUDO </t>
  </si>
  <si>
    <t>32319 usluge prijevoza učenika</t>
  </si>
  <si>
    <t>UČENICI-RODITELJI</t>
  </si>
  <si>
    <t>3295 Ukupno</t>
  </si>
  <si>
    <t>DRŽAVNI PRORAČUN</t>
  </si>
  <si>
    <t>32950 Naknada za nezapošljavanje invalida</t>
  </si>
  <si>
    <t>SPLIT</t>
  </si>
  <si>
    <t>34311  Usluge banaka</t>
  </si>
  <si>
    <t>3722 Ukupno</t>
  </si>
  <si>
    <t>ALFA</t>
  </si>
  <si>
    <t>O7189160632</t>
  </si>
  <si>
    <t>37229 Dodatni obrazovni materijali</t>
  </si>
  <si>
    <t>32121 Naknada za prijevoz</t>
  </si>
  <si>
    <t>KNJIŽARA ŠUŠNJIĆ</t>
  </si>
  <si>
    <t>ŠKOLSKE NOVINE</t>
  </si>
  <si>
    <t>M FRIGO</t>
  </si>
  <si>
    <t>32111 Službena putovanja</t>
  </si>
  <si>
    <t>31321 Doprinosi za  obvezno ZO</t>
  </si>
  <si>
    <t>31211 Ostali rashodi za zaposlene</t>
  </si>
  <si>
    <t>31111 Plaće za redovan rad</t>
  </si>
  <si>
    <t>32113 Službena putovanja smještaj</t>
  </si>
  <si>
    <t>32211 Uredski materijal</t>
  </si>
  <si>
    <t>32212 Literatura, časopisi</t>
  </si>
  <si>
    <t>32214 Materijal za čišćenje</t>
  </si>
  <si>
    <t>DOLENAC PROMET</t>
  </si>
  <si>
    <t>32219 Ostali materijal</t>
  </si>
  <si>
    <t>PROXIMA INFORMATIKA</t>
  </si>
  <si>
    <t>GOGA TRGOVINA</t>
  </si>
  <si>
    <t>O7335232666</t>
  </si>
  <si>
    <t xml:space="preserve">MICROTEAM </t>
  </si>
  <si>
    <t>VELIKA GORICA</t>
  </si>
  <si>
    <t>SMIT COMMERCE</t>
  </si>
  <si>
    <t>GORNJI STUPNIK</t>
  </si>
  <si>
    <t>Z -EL D.O.O.</t>
  </si>
  <si>
    <t>LEDO</t>
  </si>
  <si>
    <t>O7179054100</t>
  </si>
  <si>
    <t xml:space="preserve">ZAGORAC </t>
  </si>
  <si>
    <t>32233 Plin</t>
  </si>
  <si>
    <t>EZERKA</t>
  </si>
  <si>
    <t>32251 Sitan inventar za školsku kuhinju</t>
  </si>
  <si>
    <t>3225 Ukupno</t>
  </si>
  <si>
    <t>32311 Usluge telefona</t>
  </si>
  <si>
    <t>32313 Poštarina</t>
  </si>
  <si>
    <t>32319 Usluge prijevoza učenika</t>
  </si>
  <si>
    <t>ELE. RADIONICA KORICA</t>
  </si>
  <si>
    <t>32322 Usluge tekućeg odtžavanja postrojenja</t>
  </si>
  <si>
    <t>HRT</t>
  </si>
  <si>
    <t>32339 Ostale usluge promidžbe</t>
  </si>
  <si>
    <t>3233 Ukupno</t>
  </si>
  <si>
    <t xml:space="preserve">PRIVREDA </t>
  </si>
  <si>
    <t>32341 Opskrba vodom</t>
  </si>
  <si>
    <t>KOMUNALAC</t>
  </si>
  <si>
    <t>32342 Odvoz otpada</t>
  </si>
  <si>
    <t>GRAD PETRINJA</t>
  </si>
  <si>
    <t>32349 Ostale komunalne naknade</t>
  </si>
  <si>
    <t>FINA</t>
  </si>
  <si>
    <t>TOOLS4SCHOOLS</t>
  </si>
  <si>
    <t>32389 Ostale računalne usluge</t>
  </si>
  <si>
    <t>MALA TVORNICA SOFTWARE</t>
  </si>
  <si>
    <t>CREATIVE SOLUTIONS</t>
  </si>
  <si>
    <t>3238 Ukupno</t>
  </si>
  <si>
    <t>KONTROL BIRO</t>
  </si>
  <si>
    <t>32399 Ostale nespomenute usluge konzultantske</t>
  </si>
  <si>
    <t>32399 Zbrinjavanje starih tonera</t>
  </si>
  <si>
    <t>3239 Ukupno</t>
  </si>
  <si>
    <t>HZOŠ</t>
  </si>
  <si>
    <t>32941 Članarina HZOŠ</t>
  </si>
  <si>
    <t>3294 Ukupno</t>
  </si>
  <si>
    <t>42211 Računalna oprema</t>
  </si>
  <si>
    <t>UKUPNO  3 Rashodi materijalni</t>
  </si>
  <si>
    <r>
      <t xml:space="preserve">UKUPNO 4 </t>
    </r>
    <r>
      <rPr>
        <b/>
        <sz val="10"/>
        <rFont val="Calibri"/>
        <family val="2"/>
        <scheme val="minor"/>
      </rPr>
      <t>Nefinancijska imovina</t>
    </r>
  </si>
  <si>
    <t>SVEUKUPNO VELJAČA 2024.</t>
  </si>
  <si>
    <t>INFORMACIJE O TROŠENJU SREDSTAVA ZA OŽUJAK 2024. GODINE</t>
  </si>
  <si>
    <t>TERME SVETI MARTIN</t>
  </si>
  <si>
    <t>SV. MARTIN NA MURI</t>
  </si>
  <si>
    <t>NARODNE NOVINE</t>
  </si>
  <si>
    <t>KONCEPTING</t>
  </si>
  <si>
    <t>BENT EXCELLENT</t>
  </si>
  <si>
    <t>TBD PROMET</t>
  </si>
  <si>
    <t>32215 Zaštitna obuća</t>
  </si>
  <si>
    <t>PROPRINT</t>
  </si>
  <si>
    <t xml:space="preserve">PROXIMA </t>
  </si>
  <si>
    <t>GOGA</t>
  </si>
  <si>
    <t>SERVIS KOŠIĆ</t>
  </si>
  <si>
    <t>DECATHLON</t>
  </si>
  <si>
    <t>MLINAR</t>
  </si>
  <si>
    <t>STANIĆ GRADITELJSTVO</t>
  </si>
  <si>
    <t>32321 Održavanje građevinskih objekata</t>
  </si>
  <si>
    <t>32329 Ostale usluge tekućeg održavanja</t>
  </si>
  <si>
    <t>MATIĆ</t>
  </si>
  <si>
    <t>FOKUS INFOPROJEKT</t>
  </si>
  <si>
    <t>HUROŠ</t>
  </si>
  <si>
    <t>32941 Članarina HUROŠ</t>
  </si>
  <si>
    <t xml:space="preserve">ODVJETNIČKI URED </t>
  </si>
  <si>
    <t>3296 Ukupno</t>
  </si>
  <si>
    <t>32961 Troškovi sudskih presuda</t>
  </si>
  <si>
    <t>ZOMA</t>
  </si>
  <si>
    <t>32999 Ostali nespomenuti rashodi</t>
  </si>
  <si>
    <t xml:space="preserve">EMA </t>
  </si>
  <si>
    <t>GLS</t>
  </si>
  <si>
    <t>3299 Ukupno</t>
  </si>
  <si>
    <t>TRGOSTAL LUBENJAK</t>
  </si>
  <si>
    <t>42219 Ostala uredska oprema</t>
  </si>
  <si>
    <t>Ukupno 4221</t>
  </si>
  <si>
    <t>SPECIJAL</t>
  </si>
  <si>
    <t>VEGO SPORT</t>
  </si>
  <si>
    <t>42261 Sportska oprema</t>
  </si>
  <si>
    <t>Ukupno 42261</t>
  </si>
  <si>
    <t>PAZIN</t>
  </si>
  <si>
    <t>45111 Dodatna ulaganja na građevinskim objektima</t>
  </si>
  <si>
    <t>4511 Ukupno</t>
  </si>
  <si>
    <t>SVEUKUPNO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</si>
</sst>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7" fillId="4" borderId="1" xfId="1" applyFont="1" applyFill="1"/>
    <xf numFmtId="0" fontId="7" fillId="4" borderId="1" xfId="1" applyFont="1" applyFill="1" applyAlignment="1">
      <alignment horizontal="center"/>
    </xf>
    <xf numFmtId="164" fontId="7" fillId="4" borderId="1" xfId="1" applyNumberFormat="1" applyFont="1" applyFill="1"/>
    <xf numFmtId="0" fontId="7" fillId="4" borderId="1" xfId="1" applyFont="1" applyFill="1" applyAlignment="1">
      <alignment wrapText="1"/>
    </xf>
    <xf numFmtId="0" fontId="7" fillId="4" borderId="1" xfId="1" applyNumberFormat="1" applyFont="1" applyFill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5" fillId="5" borderId="1" xfId="1" applyFont="1" applyFill="1"/>
    <xf numFmtId="164" fontId="5" fillId="5" borderId="1" xfId="1" applyNumberFormat="1" applyFont="1" applyFill="1"/>
    <xf numFmtId="0" fontId="5" fillId="6" borderId="1" xfId="1" applyFont="1" applyFill="1" applyAlignment="1">
      <alignment wrapText="1"/>
    </xf>
    <xf numFmtId="0" fontId="5" fillId="6" borderId="1" xfId="1" applyFont="1" applyFill="1"/>
    <xf numFmtId="164" fontId="5" fillId="6" borderId="1" xfId="1" applyNumberFormat="1" applyFont="1" applyFill="1"/>
    <xf numFmtId="0" fontId="5" fillId="7" borderId="1" xfId="1" applyFont="1" applyFill="1"/>
    <xf numFmtId="0" fontId="5" fillId="7" borderId="1" xfId="1" applyFont="1" applyFill="1" applyAlignment="1">
      <alignment horizontal="center"/>
    </xf>
    <xf numFmtId="164" fontId="5" fillId="7" borderId="1" xfId="1" applyNumberFormat="1" applyFont="1" applyFill="1"/>
    <xf numFmtId="0" fontId="5" fillId="3" borderId="1" xfId="1" applyFont="1" applyFill="1" applyAlignment="1">
      <alignment horizontal="center" vertical="center"/>
    </xf>
    <xf numFmtId="0" fontId="5" fillId="3" borderId="1" xfId="1" applyFont="1" applyFill="1" applyAlignment="1">
      <alignment horizontal="center" vertical="center" wrapText="1"/>
    </xf>
    <xf numFmtId="0" fontId="0" fillId="4" borderId="0" xfId="0" applyFill="1"/>
    <xf numFmtId="0" fontId="9" fillId="4" borderId="1" xfId="1" applyFont="1" applyFill="1"/>
    <xf numFmtId="0" fontId="9" fillId="4" borderId="1" xfId="1" applyFont="1" applyFill="1" applyAlignment="1">
      <alignment horizontal="center"/>
    </xf>
    <xf numFmtId="164" fontId="9" fillId="4" borderId="1" xfId="1" applyNumberFormat="1" applyFont="1" applyFill="1"/>
    <xf numFmtId="0" fontId="0" fillId="7" borderId="0" xfId="0" applyFill="1"/>
    <xf numFmtId="0" fontId="7" fillId="7" borderId="1" xfId="1" applyFont="1" applyFill="1"/>
    <xf numFmtId="0" fontId="10" fillId="7" borderId="1" xfId="1" applyFont="1" applyFill="1"/>
    <xf numFmtId="0" fontId="10" fillId="7" borderId="1" xfId="1" applyFont="1" applyFill="1" applyAlignment="1">
      <alignment horizontal="center"/>
    </xf>
    <xf numFmtId="164" fontId="10" fillId="7" borderId="1" xfId="1" applyNumberFormat="1" applyFont="1" applyFill="1"/>
    <xf numFmtId="0" fontId="5" fillId="4" borderId="1" xfId="1" applyFont="1" applyFill="1"/>
    <xf numFmtId="0" fontId="5" fillId="4" borderId="1" xfId="1" applyFont="1" applyFill="1" applyAlignment="1">
      <alignment horizontal="center"/>
    </xf>
    <xf numFmtId="164" fontId="5" fillId="4" borderId="1" xfId="1" applyNumberFormat="1" applyFont="1" applyFill="1"/>
    <xf numFmtId="0" fontId="11" fillId="4" borderId="1" xfId="1" applyFont="1" applyFill="1"/>
    <xf numFmtId="0" fontId="13" fillId="6" borderId="1" xfId="1" applyFont="1" applyFill="1" applyAlignment="1">
      <alignment wrapText="1"/>
    </xf>
    <xf numFmtId="164" fontId="13" fillId="6" borderId="1" xfId="1" applyNumberFormat="1" applyFont="1" applyFill="1"/>
    <xf numFmtId="1" fontId="7" fillId="4" borderId="1" xfId="1" applyNumberFormat="1" applyFont="1" applyFill="1" applyAlignment="1">
      <alignment horizontal="center"/>
    </xf>
    <xf numFmtId="0" fontId="10" fillId="4" borderId="1" xfId="1" applyFont="1" applyFill="1"/>
    <xf numFmtId="0" fontId="10" fillId="4" borderId="1" xfId="1" applyFont="1" applyFill="1" applyAlignment="1">
      <alignment horizontal="center"/>
    </xf>
    <xf numFmtId="164" fontId="10" fillId="4" borderId="1" xfId="1" applyNumberFormat="1" applyFont="1" applyFill="1"/>
    <xf numFmtId="0" fontId="14" fillId="0" borderId="0" xfId="0" applyFont="1"/>
    <xf numFmtId="0" fontId="3" fillId="5" borderId="1" xfId="1" applyFont="1" applyFill="1" applyAlignment="1">
      <alignment horizontal="center"/>
    </xf>
    <xf numFmtId="0" fontId="4" fillId="5" borderId="1" xfId="1" applyFont="1" applyFill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8" fillId="4" borderId="2" xfId="2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8" fillId="4" borderId="3" xfId="2" applyFill="1" applyBorder="1" applyAlignment="1">
      <alignment horizontal="center"/>
    </xf>
    <xf numFmtId="0" fontId="8" fillId="4" borderId="4" xfId="2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</cellXfs>
  <cellStyles count="3">
    <cellStyle name="Hiperveza" xfId="2" builtinId="8"/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-dtadijanovica-petrinja.skole.hr/skol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s-dtadijanovica-petrinja.skole.hr/skol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s-dtadijanovica-petrinja.skole.hr/sko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271B-0711-47B9-A934-EE6F1BA30536}">
  <dimension ref="A1:H84"/>
  <sheetViews>
    <sheetView topLeftCell="A17" zoomScale="106" zoomScaleNormal="106" workbookViewId="0">
      <selection activeCell="E45" sqref="E45"/>
    </sheetView>
  </sheetViews>
  <sheetFormatPr defaultRowHeight="15" x14ac:dyDescent="0.25"/>
  <cols>
    <col min="1" max="1" width="27" customWidth="1"/>
    <col min="2" max="2" width="18.5703125" customWidth="1"/>
    <col min="3" max="3" width="17.42578125" customWidth="1"/>
    <col min="4" max="4" width="16.7109375" customWidth="1"/>
    <col min="5" max="5" width="40.140625" customWidth="1"/>
  </cols>
  <sheetData>
    <row r="1" spans="1:5" ht="26.25" x14ac:dyDescent="0.4">
      <c r="A1" s="38" t="s">
        <v>34</v>
      </c>
      <c r="B1" s="38"/>
      <c r="C1" s="38"/>
      <c r="D1" s="38"/>
      <c r="E1" s="38"/>
    </row>
    <row r="2" spans="1:5" ht="15.75" x14ac:dyDescent="0.25">
      <c r="A2" s="40" t="s">
        <v>35</v>
      </c>
      <c r="B2" s="41"/>
      <c r="C2" s="41"/>
      <c r="D2" s="41"/>
      <c r="E2" s="42"/>
    </row>
    <row r="3" spans="1:5" ht="15.75" x14ac:dyDescent="0.25">
      <c r="A3" s="40" t="s">
        <v>36</v>
      </c>
      <c r="B3" s="41"/>
      <c r="C3" s="41"/>
      <c r="D3" s="41"/>
      <c r="E3" s="42"/>
    </row>
    <row r="4" spans="1:5" ht="15.75" x14ac:dyDescent="0.25">
      <c r="A4" s="40" t="s">
        <v>37</v>
      </c>
      <c r="B4" s="41"/>
      <c r="C4" s="41"/>
      <c r="D4" s="41"/>
      <c r="E4" s="42"/>
    </row>
    <row r="5" spans="1:5" ht="15.75" x14ac:dyDescent="0.25">
      <c r="A5" s="40" t="s">
        <v>38</v>
      </c>
      <c r="B5" s="41"/>
      <c r="C5" s="41"/>
      <c r="D5" s="41"/>
      <c r="E5" s="42"/>
    </row>
    <row r="6" spans="1:5" ht="15.75" x14ac:dyDescent="0.25">
      <c r="A6" s="43" t="s">
        <v>40</v>
      </c>
      <c r="B6" s="41"/>
      <c r="C6" s="41"/>
      <c r="D6" s="41"/>
      <c r="E6" s="42"/>
    </row>
    <row r="7" spans="1:5" ht="15.75" x14ac:dyDescent="0.25">
      <c r="A7" s="40" t="s">
        <v>39</v>
      </c>
      <c r="B7" s="41"/>
      <c r="C7" s="41"/>
      <c r="D7" s="41"/>
      <c r="E7" s="42"/>
    </row>
    <row r="8" spans="1:5" ht="23.25" x14ac:dyDescent="0.35">
      <c r="A8" s="39" t="s">
        <v>5</v>
      </c>
      <c r="B8" s="39"/>
      <c r="C8" s="39"/>
      <c r="D8" s="39"/>
      <c r="E8" s="39"/>
    </row>
    <row r="9" spans="1:5" ht="45" x14ac:dyDescent="0.25">
      <c r="A9" s="16" t="s">
        <v>0</v>
      </c>
      <c r="B9" s="16" t="s">
        <v>1</v>
      </c>
      <c r="C9" s="17" t="s">
        <v>2</v>
      </c>
      <c r="D9" s="17" t="s">
        <v>3</v>
      </c>
      <c r="E9" s="16" t="s">
        <v>4</v>
      </c>
    </row>
    <row r="10" spans="1:5" x14ac:dyDescent="0.25">
      <c r="A10" s="1" t="s">
        <v>11</v>
      </c>
      <c r="B10" s="2"/>
      <c r="C10" s="2"/>
      <c r="D10" s="3">
        <v>139529.56</v>
      </c>
      <c r="E10" s="1" t="s">
        <v>13</v>
      </c>
    </row>
    <row r="11" spans="1:5" x14ac:dyDescent="0.25">
      <c r="A11" s="13" t="s">
        <v>28</v>
      </c>
      <c r="B11" s="14"/>
      <c r="C11" s="14"/>
      <c r="D11" s="15">
        <f>SUM(D10)</f>
        <v>139529.56</v>
      </c>
      <c r="E11" s="13"/>
    </row>
    <row r="12" spans="1:5" x14ac:dyDescent="0.25">
      <c r="A12" s="1" t="s">
        <v>11</v>
      </c>
      <c r="B12" s="2"/>
      <c r="C12" s="2"/>
      <c r="D12" s="3">
        <v>2669.96</v>
      </c>
      <c r="E12" s="1" t="s">
        <v>12</v>
      </c>
    </row>
    <row r="13" spans="1:5" x14ac:dyDescent="0.25">
      <c r="A13" s="13" t="s">
        <v>29</v>
      </c>
      <c r="B13" s="14"/>
      <c r="C13" s="14"/>
      <c r="D13" s="15">
        <f>SUM(D12)</f>
        <v>2669.96</v>
      </c>
      <c r="E13" s="13"/>
    </row>
    <row r="14" spans="1:5" x14ac:dyDescent="0.25">
      <c r="A14" s="1" t="s">
        <v>11</v>
      </c>
      <c r="B14" s="2"/>
      <c r="C14" s="2"/>
      <c r="D14" s="3">
        <v>22966.25</v>
      </c>
      <c r="E14" s="1" t="s">
        <v>14</v>
      </c>
    </row>
    <row r="15" spans="1:5" x14ac:dyDescent="0.25">
      <c r="A15" s="13" t="s">
        <v>30</v>
      </c>
      <c r="B15" s="14"/>
      <c r="C15" s="14"/>
      <c r="D15" s="15">
        <f>SUM(D14)</f>
        <v>22966.25</v>
      </c>
      <c r="E15" s="13"/>
    </row>
    <row r="16" spans="1:5" x14ac:dyDescent="0.25">
      <c r="A16" s="1" t="s">
        <v>11</v>
      </c>
      <c r="B16" s="2"/>
      <c r="C16" s="2"/>
      <c r="D16" s="3"/>
      <c r="E16" s="1" t="s">
        <v>15</v>
      </c>
    </row>
    <row r="17" spans="1:5" x14ac:dyDescent="0.25">
      <c r="A17" s="13" t="s">
        <v>19</v>
      </c>
      <c r="B17" s="14"/>
      <c r="C17" s="14"/>
      <c r="D17" s="15">
        <f>SUM(D16)</f>
        <v>0</v>
      </c>
      <c r="E17" s="13"/>
    </row>
    <row r="18" spans="1:5" x14ac:dyDescent="0.25">
      <c r="A18" s="1" t="s">
        <v>11</v>
      </c>
      <c r="B18" s="2"/>
      <c r="C18" s="2"/>
      <c r="D18" s="3"/>
      <c r="E18" s="1" t="s">
        <v>16</v>
      </c>
    </row>
    <row r="19" spans="1:5" x14ac:dyDescent="0.25">
      <c r="A19" s="13" t="s">
        <v>31</v>
      </c>
      <c r="B19" s="14"/>
      <c r="C19" s="14"/>
      <c r="D19" s="15">
        <f>SUM(D18)</f>
        <v>0</v>
      </c>
      <c r="E19" s="13"/>
    </row>
    <row r="20" spans="1:5" s="22" customFormat="1" x14ac:dyDescent="0.25">
      <c r="A20" s="13" t="s">
        <v>17</v>
      </c>
      <c r="B20" s="14"/>
      <c r="C20" s="14"/>
      <c r="D20" s="15">
        <f>D11+D13+D15+D17+D19</f>
        <v>165165.76999999999</v>
      </c>
      <c r="E20" s="13"/>
    </row>
    <row r="21" spans="1:5" x14ac:dyDescent="0.25">
      <c r="A21" s="1" t="s">
        <v>9</v>
      </c>
      <c r="B21" s="2">
        <v>60174672203</v>
      </c>
      <c r="C21" s="2" t="s">
        <v>10</v>
      </c>
      <c r="D21" s="3">
        <v>392.95</v>
      </c>
      <c r="E21" s="1" t="s">
        <v>15</v>
      </c>
    </row>
    <row r="22" spans="1:5" x14ac:dyDescent="0.25">
      <c r="A22" s="13" t="s">
        <v>19</v>
      </c>
      <c r="B22" s="14"/>
      <c r="C22" s="14"/>
      <c r="D22" s="15">
        <f>SUM(D21:D21)</f>
        <v>392.95</v>
      </c>
      <c r="E22" s="13"/>
    </row>
    <row r="23" spans="1:5" x14ac:dyDescent="0.25">
      <c r="A23" s="4" t="s">
        <v>11</v>
      </c>
      <c r="B23" s="5"/>
      <c r="C23" s="2"/>
      <c r="D23" s="3">
        <v>4123.75</v>
      </c>
      <c r="E23" s="1" t="s">
        <v>42</v>
      </c>
    </row>
    <row r="24" spans="1:5" x14ac:dyDescent="0.25">
      <c r="A24" s="13" t="s">
        <v>41</v>
      </c>
      <c r="B24" s="14"/>
      <c r="C24" s="14"/>
      <c r="D24" s="15">
        <f>SUM(D23)</f>
        <v>4123.75</v>
      </c>
      <c r="E24" s="13"/>
    </row>
    <row r="25" spans="1:5" x14ac:dyDescent="0.25">
      <c r="A25" s="1" t="s">
        <v>45</v>
      </c>
      <c r="B25" s="2">
        <v>38016445738</v>
      </c>
      <c r="C25" s="2" t="s">
        <v>8</v>
      </c>
      <c r="D25" s="3">
        <v>449.56</v>
      </c>
      <c r="E25" s="1" t="s">
        <v>18</v>
      </c>
    </row>
    <row r="26" spans="1:5" x14ac:dyDescent="0.25">
      <c r="A26" s="1" t="s">
        <v>44</v>
      </c>
      <c r="B26" s="2">
        <v>6103430087</v>
      </c>
      <c r="C26" s="2" t="s">
        <v>7</v>
      </c>
      <c r="D26" s="3">
        <v>44.07</v>
      </c>
      <c r="E26" s="1" t="s">
        <v>18</v>
      </c>
    </row>
    <row r="27" spans="1:5" x14ac:dyDescent="0.25">
      <c r="A27" s="13" t="s">
        <v>43</v>
      </c>
      <c r="B27" s="14"/>
      <c r="C27" s="14"/>
      <c r="D27" s="15">
        <f>SUM(D25+D26)</f>
        <v>493.63</v>
      </c>
      <c r="E27" s="13"/>
    </row>
    <row r="28" spans="1:5" x14ac:dyDescent="0.25">
      <c r="A28" s="1" t="s">
        <v>47</v>
      </c>
      <c r="B28" s="2">
        <v>79608058419</v>
      </c>
      <c r="C28" s="2" t="s">
        <v>51</v>
      </c>
      <c r="D28" s="3">
        <v>202.48</v>
      </c>
      <c r="E28" s="1" t="s">
        <v>49</v>
      </c>
    </row>
    <row r="29" spans="1:5" x14ac:dyDescent="0.25">
      <c r="A29" s="1" t="s">
        <v>48</v>
      </c>
      <c r="B29" s="2">
        <v>18603084012</v>
      </c>
      <c r="C29" s="2" t="s">
        <v>8</v>
      </c>
      <c r="D29" s="3">
        <v>20</v>
      </c>
      <c r="E29" s="1" t="s">
        <v>50</v>
      </c>
    </row>
    <row r="30" spans="1:5" x14ac:dyDescent="0.25">
      <c r="A30" s="13" t="s">
        <v>46</v>
      </c>
      <c r="B30" s="14"/>
      <c r="C30" s="14"/>
      <c r="D30" s="15">
        <f>SUM(D28:D29)</f>
        <v>222.48</v>
      </c>
      <c r="E30" s="13"/>
    </row>
    <row r="31" spans="1:5" x14ac:dyDescent="0.25">
      <c r="A31" s="1" t="s">
        <v>45</v>
      </c>
      <c r="B31" s="2">
        <v>38016445738</v>
      </c>
      <c r="C31" s="2" t="s">
        <v>8</v>
      </c>
      <c r="D31" s="3">
        <v>25.88</v>
      </c>
      <c r="E31" s="1" t="s">
        <v>53</v>
      </c>
    </row>
    <row r="32" spans="1:5" x14ac:dyDescent="0.25">
      <c r="A32" s="1" t="s">
        <v>54</v>
      </c>
      <c r="B32" s="2">
        <v>62423481209</v>
      </c>
      <c r="C32" s="2" t="s">
        <v>8</v>
      </c>
      <c r="D32" s="3">
        <v>58.94</v>
      </c>
      <c r="E32" s="1" t="s">
        <v>53</v>
      </c>
    </row>
    <row r="33" spans="1:5" x14ac:dyDescent="0.25">
      <c r="A33" s="1" t="s">
        <v>55</v>
      </c>
      <c r="B33" s="2">
        <v>52578083452</v>
      </c>
      <c r="C33" s="2" t="s">
        <v>56</v>
      </c>
      <c r="D33" s="3">
        <v>42</v>
      </c>
      <c r="E33" s="1" t="s">
        <v>53</v>
      </c>
    </row>
    <row r="34" spans="1:5" x14ac:dyDescent="0.25">
      <c r="A34" s="1" t="s">
        <v>57</v>
      </c>
      <c r="B34" s="2">
        <v>43042344559</v>
      </c>
      <c r="C34" s="2" t="s">
        <v>58</v>
      </c>
      <c r="D34" s="3">
        <v>7.16</v>
      </c>
      <c r="E34" s="1" t="s">
        <v>53</v>
      </c>
    </row>
    <row r="35" spans="1:5" x14ac:dyDescent="0.25">
      <c r="A35" s="13" t="s">
        <v>52</v>
      </c>
      <c r="B35" s="14"/>
      <c r="C35" s="14"/>
      <c r="D35" s="15">
        <f>SUM(D31:D34)</f>
        <v>133.97999999999999</v>
      </c>
      <c r="E35" s="13"/>
    </row>
    <row r="36" spans="1:5" x14ac:dyDescent="0.25">
      <c r="A36" s="1" t="s">
        <v>59</v>
      </c>
      <c r="B36" s="2">
        <v>64014670233</v>
      </c>
      <c r="C36" s="2" t="s">
        <v>60</v>
      </c>
      <c r="D36" s="3">
        <v>525.29</v>
      </c>
      <c r="E36" s="1" t="s">
        <v>61</v>
      </c>
    </row>
    <row r="37" spans="1:5" x14ac:dyDescent="0.25">
      <c r="A37" s="1" t="s">
        <v>62</v>
      </c>
      <c r="B37" s="2">
        <v>54229423265</v>
      </c>
      <c r="C37" s="2" t="s">
        <v>63</v>
      </c>
      <c r="D37" s="3">
        <v>2189.14</v>
      </c>
      <c r="E37" s="1" t="s">
        <v>64</v>
      </c>
    </row>
    <row r="38" spans="1:5" x14ac:dyDescent="0.25">
      <c r="A38" s="1" t="s">
        <v>65</v>
      </c>
      <c r="B38" s="2">
        <v>95970838122</v>
      </c>
      <c r="C38" s="2" t="s">
        <v>63</v>
      </c>
      <c r="D38" s="3">
        <v>971.75</v>
      </c>
      <c r="E38" s="1" t="s">
        <v>64</v>
      </c>
    </row>
    <row r="39" spans="1:5" x14ac:dyDescent="0.25">
      <c r="A39" s="1" t="s">
        <v>65</v>
      </c>
      <c r="B39" s="2">
        <v>95970838122</v>
      </c>
      <c r="C39" s="2" t="s">
        <v>63</v>
      </c>
      <c r="D39" s="3">
        <v>48.75</v>
      </c>
      <c r="E39" s="1" t="s">
        <v>75</v>
      </c>
    </row>
    <row r="40" spans="1:5" x14ac:dyDescent="0.25">
      <c r="A40" s="1" t="s">
        <v>66</v>
      </c>
      <c r="B40" s="2">
        <v>44138062462</v>
      </c>
      <c r="C40" s="2" t="s">
        <v>67</v>
      </c>
      <c r="D40" s="3">
        <v>1323.76</v>
      </c>
      <c r="E40" s="1" t="s">
        <v>64</v>
      </c>
    </row>
    <row r="41" spans="1:5" x14ac:dyDescent="0.25">
      <c r="A41" s="1" t="s">
        <v>68</v>
      </c>
      <c r="B41" s="2">
        <v>18928523252</v>
      </c>
      <c r="C41" s="2" t="s">
        <v>69</v>
      </c>
      <c r="D41" s="3">
        <v>658.12</v>
      </c>
      <c r="E41" s="1" t="s">
        <v>64</v>
      </c>
    </row>
    <row r="42" spans="1:5" x14ac:dyDescent="0.25">
      <c r="A42" s="1" t="s">
        <v>68</v>
      </c>
      <c r="B42" s="2">
        <v>18928523252</v>
      </c>
      <c r="C42" s="2" t="s">
        <v>69</v>
      </c>
      <c r="D42" s="3">
        <v>23.54</v>
      </c>
      <c r="E42" s="1" t="s">
        <v>75</v>
      </c>
    </row>
    <row r="43" spans="1:5" x14ac:dyDescent="0.25">
      <c r="A43" s="1" t="s">
        <v>70</v>
      </c>
      <c r="B43" s="2">
        <v>76842508189</v>
      </c>
      <c r="C43" s="2" t="s">
        <v>8</v>
      </c>
      <c r="D43" s="3">
        <v>1866.08</v>
      </c>
      <c r="E43" s="1" t="s">
        <v>64</v>
      </c>
    </row>
    <row r="44" spans="1:5" x14ac:dyDescent="0.25">
      <c r="A44" s="1" t="s">
        <v>71</v>
      </c>
      <c r="B44" s="2">
        <v>22916544397</v>
      </c>
      <c r="C44" s="2" t="s">
        <v>7</v>
      </c>
      <c r="D44" s="3">
        <v>1473.58</v>
      </c>
      <c r="E44" s="1" t="s">
        <v>64</v>
      </c>
    </row>
    <row r="45" spans="1:5" x14ac:dyDescent="0.25">
      <c r="A45" s="1" t="s">
        <v>72</v>
      </c>
      <c r="B45" s="2" t="s">
        <v>74</v>
      </c>
      <c r="C45" s="2" t="s">
        <v>73</v>
      </c>
      <c r="D45" s="3">
        <v>512.28</v>
      </c>
      <c r="E45" s="1" t="s">
        <v>64</v>
      </c>
    </row>
    <row r="46" spans="1:5" x14ac:dyDescent="0.25">
      <c r="A46" s="1" t="s">
        <v>72</v>
      </c>
      <c r="B46" s="2" t="s">
        <v>74</v>
      </c>
      <c r="C46" s="2" t="s">
        <v>73</v>
      </c>
      <c r="D46" s="3">
        <v>1417.83</v>
      </c>
      <c r="E46" s="1" t="s">
        <v>75</v>
      </c>
    </row>
    <row r="47" spans="1:5" x14ac:dyDescent="0.25">
      <c r="A47" s="13" t="s">
        <v>21</v>
      </c>
      <c r="B47" s="14"/>
      <c r="C47" s="14"/>
      <c r="D47" s="15">
        <f>SUM(D36:D46)</f>
        <v>11010.119999999999</v>
      </c>
      <c r="E47" s="13"/>
    </row>
    <row r="48" spans="1:5" s="18" customFormat="1" x14ac:dyDescent="0.25">
      <c r="A48" s="19" t="s">
        <v>78</v>
      </c>
      <c r="B48" s="20">
        <v>27759560625</v>
      </c>
      <c r="C48" s="20" t="s">
        <v>8</v>
      </c>
      <c r="D48" s="21">
        <v>184.75</v>
      </c>
      <c r="E48" s="19" t="s">
        <v>79</v>
      </c>
    </row>
    <row r="49" spans="1:5" x14ac:dyDescent="0.25">
      <c r="A49" s="1" t="s">
        <v>76</v>
      </c>
      <c r="B49" s="2">
        <v>63073332379</v>
      </c>
      <c r="C49" s="2" t="s">
        <v>8</v>
      </c>
      <c r="D49" s="3">
        <v>1763.38</v>
      </c>
      <c r="E49" s="1" t="s">
        <v>77</v>
      </c>
    </row>
    <row r="50" spans="1:5" x14ac:dyDescent="0.25">
      <c r="A50" s="13" t="s">
        <v>22</v>
      </c>
      <c r="B50" s="14"/>
      <c r="C50" s="14"/>
      <c r="D50" s="15">
        <f>SUM(D48:D49)</f>
        <v>1948.13</v>
      </c>
      <c r="E50" s="13"/>
    </row>
    <row r="51" spans="1:5" x14ac:dyDescent="0.25">
      <c r="A51" s="1" t="s">
        <v>80</v>
      </c>
      <c r="B51" s="2">
        <v>81793146560</v>
      </c>
      <c r="C51" s="2" t="s">
        <v>8</v>
      </c>
      <c r="D51" s="3">
        <v>709.23</v>
      </c>
      <c r="E51" s="1" t="s">
        <v>81</v>
      </c>
    </row>
    <row r="52" spans="1:5" x14ac:dyDescent="0.25">
      <c r="A52" s="1" t="s">
        <v>82</v>
      </c>
      <c r="B52" s="2">
        <v>87311810356</v>
      </c>
      <c r="C52" s="2" t="s">
        <v>8</v>
      </c>
      <c r="D52" s="3">
        <v>12.46</v>
      </c>
      <c r="E52" s="1" t="s">
        <v>83</v>
      </c>
    </row>
    <row r="53" spans="1:5" x14ac:dyDescent="0.25">
      <c r="A53" s="1" t="s">
        <v>84</v>
      </c>
      <c r="B53" s="2">
        <v>69480088189</v>
      </c>
      <c r="C53" s="2" t="s">
        <v>63</v>
      </c>
      <c r="D53" s="3">
        <v>11000</v>
      </c>
      <c r="E53" s="1" t="s">
        <v>85</v>
      </c>
    </row>
    <row r="54" spans="1:5" x14ac:dyDescent="0.25">
      <c r="A54" s="4" t="s">
        <v>86</v>
      </c>
      <c r="B54" s="2"/>
      <c r="C54" s="2"/>
      <c r="D54" s="3">
        <v>581.51</v>
      </c>
      <c r="E54" s="1" t="s">
        <v>85</v>
      </c>
    </row>
    <row r="55" spans="1:5" x14ac:dyDescent="0.25">
      <c r="A55" s="13" t="s">
        <v>23</v>
      </c>
      <c r="B55" s="14"/>
      <c r="C55" s="14"/>
      <c r="D55" s="15">
        <f>SUM(D51:D54)</f>
        <v>12303.2</v>
      </c>
      <c r="E55" s="13"/>
    </row>
    <row r="56" spans="1:5" x14ac:dyDescent="0.25">
      <c r="A56" s="1" t="s">
        <v>88</v>
      </c>
      <c r="B56" s="2"/>
      <c r="C56" s="2"/>
      <c r="D56" s="3">
        <v>420</v>
      </c>
      <c r="E56" s="1" t="s">
        <v>89</v>
      </c>
    </row>
    <row r="57" spans="1:5" x14ac:dyDescent="0.25">
      <c r="A57" s="13" t="s">
        <v>87</v>
      </c>
      <c r="B57" s="14"/>
      <c r="C57" s="14"/>
      <c r="D57" s="15">
        <f>SUM(D56:D56)</f>
        <v>420</v>
      </c>
      <c r="E57" s="13"/>
    </row>
    <row r="58" spans="1:5" x14ac:dyDescent="0.25">
      <c r="A58" s="1" t="s">
        <v>6</v>
      </c>
      <c r="B58" s="2">
        <v>52508873833</v>
      </c>
      <c r="C58" s="2" t="s">
        <v>90</v>
      </c>
      <c r="D58" s="3">
        <v>143.28</v>
      </c>
      <c r="E58" s="1" t="s">
        <v>91</v>
      </c>
    </row>
    <row r="59" spans="1:5" x14ac:dyDescent="0.25">
      <c r="A59" s="13" t="s">
        <v>26</v>
      </c>
      <c r="B59" s="14"/>
      <c r="C59" s="14"/>
      <c r="D59" s="15">
        <f>SUM(D58:D58)</f>
        <v>143.28</v>
      </c>
      <c r="E59" s="13"/>
    </row>
    <row r="60" spans="1:5" x14ac:dyDescent="0.25">
      <c r="A60" s="1" t="s">
        <v>93</v>
      </c>
      <c r="B60" s="7" t="s">
        <v>94</v>
      </c>
      <c r="C60" s="2" t="s">
        <v>8</v>
      </c>
      <c r="D60" s="3">
        <v>310.89999999999998</v>
      </c>
      <c r="E60" s="1" t="s">
        <v>95</v>
      </c>
    </row>
    <row r="61" spans="1:5" x14ac:dyDescent="0.25">
      <c r="A61" s="13" t="s">
        <v>92</v>
      </c>
      <c r="B61" s="14"/>
      <c r="C61" s="14"/>
      <c r="D61" s="15">
        <f>SUM(D60:D60)</f>
        <v>310.89999999999998</v>
      </c>
      <c r="E61" s="13"/>
    </row>
    <row r="62" spans="1:5" x14ac:dyDescent="0.25">
      <c r="A62" s="8" t="s">
        <v>17</v>
      </c>
      <c r="B62" s="8"/>
      <c r="C62" s="8"/>
      <c r="D62" s="9">
        <f>D20+D22+D24+D27+D30+D35+D47+D50+D55+D57+D59+D61</f>
        <v>196668.19000000003</v>
      </c>
      <c r="E62" s="8"/>
    </row>
    <row r="63" spans="1:5" ht="30" x14ac:dyDescent="0.25">
      <c r="A63" s="10" t="s">
        <v>32</v>
      </c>
      <c r="B63" s="11"/>
      <c r="C63" s="11"/>
      <c r="D63" s="12">
        <f>D62</f>
        <v>196668.19000000003</v>
      </c>
      <c r="E63" s="11"/>
    </row>
    <row r="84" spans="8:8" x14ac:dyDescent="0.25">
      <c r="H84" s="6"/>
    </row>
  </sheetData>
  <mergeCells count="8">
    <mergeCell ref="A1:E1"/>
    <mergeCell ref="A8:E8"/>
    <mergeCell ref="A2:E2"/>
    <mergeCell ref="A3:E3"/>
    <mergeCell ref="A4:E4"/>
    <mergeCell ref="A5:E5"/>
    <mergeCell ref="A6:E6"/>
    <mergeCell ref="A7:E7"/>
  </mergeCells>
  <hyperlinks>
    <hyperlink ref="A6" r:id="rId1" xr:uid="{56494494-E51F-4D7F-B810-F63B6E4BE402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D370E-BE75-4D18-98AE-AAA06DB20EE8}">
  <dimension ref="A1:E85"/>
  <sheetViews>
    <sheetView topLeftCell="A23" workbookViewId="0">
      <selection activeCell="D44" sqref="D44"/>
    </sheetView>
  </sheetViews>
  <sheetFormatPr defaultRowHeight="15" x14ac:dyDescent="0.25"/>
  <cols>
    <col min="1" max="1" width="29" customWidth="1"/>
    <col min="2" max="2" width="18.5703125" customWidth="1"/>
    <col min="3" max="3" width="18.42578125" customWidth="1"/>
    <col min="4" max="4" width="17.5703125" customWidth="1"/>
    <col min="5" max="5" width="40" customWidth="1"/>
  </cols>
  <sheetData>
    <row r="1" spans="1:5" ht="26.25" x14ac:dyDescent="0.4">
      <c r="A1" s="49" t="s">
        <v>34</v>
      </c>
      <c r="B1" s="50"/>
      <c r="C1" s="50"/>
      <c r="D1" s="50"/>
      <c r="E1" s="51"/>
    </row>
    <row r="2" spans="1:5" ht="15.75" x14ac:dyDescent="0.25">
      <c r="A2" s="40" t="s">
        <v>35</v>
      </c>
      <c r="B2" s="41"/>
      <c r="C2" s="41"/>
      <c r="D2" s="41"/>
      <c r="E2" s="42"/>
    </row>
    <row r="3" spans="1:5" ht="15.75" x14ac:dyDescent="0.25">
      <c r="A3" s="40" t="s">
        <v>36</v>
      </c>
      <c r="B3" s="41"/>
      <c r="C3" s="41"/>
      <c r="D3" s="41"/>
      <c r="E3" s="42"/>
    </row>
    <row r="4" spans="1:5" ht="15.75" x14ac:dyDescent="0.25">
      <c r="A4" s="40" t="s">
        <v>37</v>
      </c>
      <c r="B4" s="41"/>
      <c r="C4" s="41"/>
      <c r="D4" s="41"/>
      <c r="E4" s="42"/>
    </row>
    <row r="5" spans="1:5" ht="15.75" x14ac:dyDescent="0.25">
      <c r="A5" s="40" t="s">
        <v>38</v>
      </c>
      <c r="B5" s="41"/>
      <c r="C5" s="41"/>
      <c r="D5" s="41"/>
      <c r="E5" s="42"/>
    </row>
    <row r="6" spans="1:5" x14ac:dyDescent="0.25">
      <c r="A6" s="43" t="s">
        <v>40</v>
      </c>
      <c r="B6" s="47"/>
      <c r="C6" s="47"/>
      <c r="D6" s="47"/>
      <c r="E6" s="48"/>
    </row>
    <row r="7" spans="1:5" ht="15.75" x14ac:dyDescent="0.25">
      <c r="A7" s="40" t="s">
        <v>39</v>
      </c>
      <c r="B7" s="41"/>
      <c r="C7" s="41"/>
      <c r="D7" s="41"/>
      <c r="E7" s="42"/>
    </row>
    <row r="8" spans="1:5" ht="23.25" x14ac:dyDescent="0.35">
      <c r="A8" s="44" t="s">
        <v>33</v>
      </c>
      <c r="B8" s="45"/>
      <c r="C8" s="45"/>
      <c r="D8" s="45"/>
      <c r="E8" s="46"/>
    </row>
    <row r="9" spans="1:5" ht="45" x14ac:dyDescent="0.25">
      <c r="A9" s="16" t="s">
        <v>0</v>
      </c>
      <c r="B9" s="16" t="s">
        <v>1</v>
      </c>
      <c r="C9" s="17" t="s">
        <v>2</v>
      </c>
      <c r="D9" s="17" t="s">
        <v>3</v>
      </c>
      <c r="E9" s="16" t="s">
        <v>4</v>
      </c>
    </row>
    <row r="10" spans="1:5" x14ac:dyDescent="0.25">
      <c r="A10" s="1" t="s">
        <v>11</v>
      </c>
      <c r="B10" s="2"/>
      <c r="C10" s="2"/>
      <c r="D10" s="3">
        <v>142647.78</v>
      </c>
      <c r="E10" s="1" t="s">
        <v>103</v>
      </c>
    </row>
    <row r="11" spans="1:5" s="18" customFormat="1" x14ac:dyDescent="0.25">
      <c r="A11" s="27" t="s">
        <v>28</v>
      </c>
      <c r="B11" s="28"/>
      <c r="C11" s="28"/>
      <c r="D11" s="29">
        <f>SUM(D10)</f>
        <v>142647.78</v>
      </c>
      <c r="E11" s="27"/>
    </row>
    <row r="12" spans="1:5" x14ac:dyDescent="0.25">
      <c r="A12" s="1" t="s">
        <v>11</v>
      </c>
      <c r="B12" s="2"/>
      <c r="C12" s="2"/>
      <c r="D12" s="3">
        <v>387.83</v>
      </c>
      <c r="E12" s="1" t="s">
        <v>102</v>
      </c>
    </row>
    <row r="13" spans="1:5" s="18" customFormat="1" x14ac:dyDescent="0.25">
      <c r="A13" s="27" t="s">
        <v>29</v>
      </c>
      <c r="B13" s="28"/>
      <c r="C13" s="28"/>
      <c r="D13" s="29">
        <f>SUM(D12)</f>
        <v>387.83</v>
      </c>
      <c r="E13" s="27"/>
    </row>
    <row r="14" spans="1:5" x14ac:dyDescent="0.25">
      <c r="A14" s="1" t="s">
        <v>11</v>
      </c>
      <c r="B14" s="2"/>
      <c r="C14" s="2"/>
      <c r="D14" s="3">
        <v>23495.67</v>
      </c>
      <c r="E14" s="1" t="s">
        <v>101</v>
      </c>
    </row>
    <row r="15" spans="1:5" x14ac:dyDescent="0.25">
      <c r="A15" s="27" t="s">
        <v>30</v>
      </c>
      <c r="B15" s="28"/>
      <c r="C15" s="28"/>
      <c r="D15" s="29">
        <f>SUM(D14)</f>
        <v>23495.67</v>
      </c>
      <c r="E15" s="27"/>
    </row>
    <row r="16" spans="1:5" x14ac:dyDescent="0.25">
      <c r="A16" s="13" t="s">
        <v>17</v>
      </c>
      <c r="B16" s="14"/>
      <c r="C16" s="14"/>
      <c r="D16" s="15">
        <f>D11+D13+D15</f>
        <v>166531.27999999997</v>
      </c>
      <c r="E16" s="13"/>
    </row>
    <row r="17" spans="1:5" x14ac:dyDescent="0.25">
      <c r="A17" s="1" t="s">
        <v>11</v>
      </c>
      <c r="B17" s="2"/>
      <c r="C17" s="2"/>
      <c r="D17" s="3">
        <v>826.4</v>
      </c>
      <c r="E17" s="1" t="s">
        <v>100</v>
      </c>
    </row>
    <row r="18" spans="1:5" x14ac:dyDescent="0.25">
      <c r="A18" s="1" t="s">
        <v>9</v>
      </c>
      <c r="B18" s="2">
        <v>60174672203</v>
      </c>
      <c r="C18" s="2" t="s">
        <v>10</v>
      </c>
      <c r="D18" s="3">
        <v>274.5</v>
      </c>
      <c r="E18" s="1" t="s">
        <v>104</v>
      </c>
    </row>
    <row r="19" spans="1:5" x14ac:dyDescent="0.25">
      <c r="A19" s="24" t="s">
        <v>19</v>
      </c>
      <c r="B19" s="25"/>
      <c r="C19" s="25"/>
      <c r="D19" s="26">
        <f>D17+D18</f>
        <v>1100.9000000000001</v>
      </c>
      <c r="E19" s="23"/>
    </row>
    <row r="20" spans="1:5" ht="30" customHeight="1" x14ac:dyDescent="0.25">
      <c r="A20" s="4" t="s">
        <v>11</v>
      </c>
      <c r="B20" s="5"/>
      <c r="C20" s="2"/>
      <c r="D20" s="3">
        <v>4095.32</v>
      </c>
      <c r="E20" s="1" t="s">
        <v>96</v>
      </c>
    </row>
    <row r="21" spans="1:5" x14ac:dyDescent="0.25">
      <c r="A21" s="13" t="s">
        <v>41</v>
      </c>
      <c r="B21" s="14"/>
      <c r="C21" s="14"/>
      <c r="D21" s="15">
        <f>SUM(D20)</f>
        <v>4095.32</v>
      </c>
      <c r="E21" s="13"/>
    </row>
    <row r="22" spans="1:5" x14ac:dyDescent="0.25">
      <c r="A22" s="1" t="s">
        <v>97</v>
      </c>
      <c r="B22" s="2">
        <v>41775987954</v>
      </c>
      <c r="C22" s="2" t="s">
        <v>63</v>
      </c>
      <c r="D22" s="3">
        <v>144.55000000000001</v>
      </c>
      <c r="E22" s="1" t="s">
        <v>105</v>
      </c>
    </row>
    <row r="23" spans="1:5" x14ac:dyDescent="0.25">
      <c r="A23" s="1" t="s">
        <v>98</v>
      </c>
      <c r="B23" s="2">
        <v>24796394086</v>
      </c>
      <c r="C23" s="2" t="s">
        <v>8</v>
      </c>
      <c r="D23" s="3">
        <v>55</v>
      </c>
      <c r="E23" s="1" t="s">
        <v>106</v>
      </c>
    </row>
    <row r="24" spans="1:5" x14ac:dyDescent="0.25">
      <c r="A24" s="1" t="s">
        <v>99</v>
      </c>
      <c r="B24" s="2">
        <v>77025586031</v>
      </c>
      <c r="C24" s="2" t="s">
        <v>8</v>
      </c>
      <c r="D24" s="3">
        <v>34.380000000000003</v>
      </c>
      <c r="E24" s="1" t="s">
        <v>107</v>
      </c>
    </row>
    <row r="25" spans="1:5" x14ac:dyDescent="0.25">
      <c r="A25" s="1" t="s">
        <v>108</v>
      </c>
      <c r="B25" s="2">
        <v>21780210989</v>
      </c>
      <c r="C25" s="2" t="s">
        <v>63</v>
      </c>
      <c r="D25" s="3">
        <v>406.45</v>
      </c>
      <c r="E25" s="1" t="s">
        <v>109</v>
      </c>
    </row>
    <row r="26" spans="1:5" x14ac:dyDescent="0.25">
      <c r="A26" s="1" t="s">
        <v>110</v>
      </c>
      <c r="B26" s="2">
        <v>35956517501</v>
      </c>
      <c r="C26" s="2" t="s">
        <v>63</v>
      </c>
      <c r="D26" s="3">
        <v>162.25</v>
      </c>
      <c r="E26" s="1" t="s">
        <v>109</v>
      </c>
    </row>
    <row r="27" spans="1:5" x14ac:dyDescent="0.25">
      <c r="A27" s="1" t="s">
        <v>111</v>
      </c>
      <c r="B27" s="2" t="s">
        <v>112</v>
      </c>
      <c r="C27" s="2" t="s">
        <v>63</v>
      </c>
      <c r="D27" s="3">
        <v>58.5</v>
      </c>
      <c r="E27" s="1" t="s">
        <v>109</v>
      </c>
    </row>
    <row r="28" spans="1:5" x14ac:dyDescent="0.25">
      <c r="A28" s="1" t="s">
        <v>113</v>
      </c>
      <c r="B28" s="2">
        <v>57375677395</v>
      </c>
      <c r="C28" s="2" t="s">
        <v>114</v>
      </c>
      <c r="D28" s="3">
        <v>86.71</v>
      </c>
      <c r="E28" s="1" t="s">
        <v>109</v>
      </c>
    </row>
    <row r="29" spans="1:5" x14ac:dyDescent="0.25">
      <c r="A29" s="1" t="s">
        <v>117</v>
      </c>
      <c r="B29" s="2">
        <v>11374156664</v>
      </c>
      <c r="C29" s="2" t="s">
        <v>8</v>
      </c>
      <c r="D29" s="3">
        <v>85.79</v>
      </c>
      <c r="E29" s="1" t="s">
        <v>109</v>
      </c>
    </row>
    <row r="30" spans="1:5" x14ac:dyDescent="0.25">
      <c r="A30" s="1" t="s">
        <v>115</v>
      </c>
      <c r="B30" s="2">
        <v>95243482140</v>
      </c>
      <c r="C30" s="2" t="s">
        <v>116</v>
      </c>
      <c r="D30" s="3">
        <v>43.14</v>
      </c>
      <c r="E30" s="1" t="s">
        <v>109</v>
      </c>
    </row>
    <row r="31" spans="1:5" x14ac:dyDescent="0.25">
      <c r="A31" s="13" t="s">
        <v>20</v>
      </c>
      <c r="B31" s="14"/>
      <c r="C31" s="14"/>
      <c r="D31" s="15">
        <f>SUM(D22+D23+D24+D25+D26+D27+D28+D29+D30)</f>
        <v>1076.7700000000002</v>
      </c>
      <c r="E31" s="13"/>
    </row>
    <row r="32" spans="1:5" x14ac:dyDescent="0.25">
      <c r="A32" s="1" t="s">
        <v>59</v>
      </c>
      <c r="B32" s="2">
        <v>64014670233</v>
      </c>
      <c r="C32" s="2" t="s">
        <v>60</v>
      </c>
      <c r="D32" s="3">
        <v>530.94000000000005</v>
      </c>
      <c r="E32" s="1" t="s">
        <v>61</v>
      </c>
    </row>
    <row r="33" spans="1:5" x14ac:dyDescent="0.25">
      <c r="A33" s="1" t="s">
        <v>62</v>
      </c>
      <c r="B33" s="2">
        <v>54229423265</v>
      </c>
      <c r="C33" s="2" t="s">
        <v>63</v>
      </c>
      <c r="D33" s="3">
        <v>2280.6</v>
      </c>
      <c r="E33" s="1" t="s">
        <v>64</v>
      </c>
    </row>
    <row r="34" spans="1:5" x14ac:dyDescent="0.25">
      <c r="A34" s="1" t="s">
        <v>65</v>
      </c>
      <c r="B34" s="2">
        <v>95970838122</v>
      </c>
      <c r="C34" s="2" t="s">
        <v>63</v>
      </c>
      <c r="D34" s="3">
        <v>227.92</v>
      </c>
      <c r="E34" s="1" t="s">
        <v>64</v>
      </c>
    </row>
    <row r="35" spans="1:5" x14ac:dyDescent="0.25">
      <c r="A35" s="1" t="s">
        <v>70</v>
      </c>
      <c r="B35" s="2">
        <v>76842508189</v>
      </c>
      <c r="C35" s="2" t="s">
        <v>8</v>
      </c>
      <c r="D35" s="3">
        <v>584.98</v>
      </c>
      <c r="E35" s="1" t="s">
        <v>64</v>
      </c>
    </row>
    <row r="36" spans="1:5" x14ac:dyDescent="0.25">
      <c r="A36" s="1" t="s">
        <v>66</v>
      </c>
      <c r="B36" s="2">
        <v>44138062462</v>
      </c>
      <c r="C36" s="2" t="s">
        <v>67</v>
      </c>
      <c r="D36" s="3">
        <v>1912.85</v>
      </c>
      <c r="E36" s="1" t="s">
        <v>64</v>
      </c>
    </row>
    <row r="37" spans="1:5" x14ac:dyDescent="0.25">
      <c r="A37" s="1" t="s">
        <v>68</v>
      </c>
      <c r="B37" s="2">
        <v>18928523252</v>
      </c>
      <c r="C37" s="2" t="s">
        <v>69</v>
      </c>
      <c r="D37" s="3">
        <v>85.1</v>
      </c>
      <c r="E37" s="1" t="s">
        <v>64</v>
      </c>
    </row>
    <row r="38" spans="1:5" x14ac:dyDescent="0.25">
      <c r="A38" s="1" t="s">
        <v>71</v>
      </c>
      <c r="B38" s="2">
        <v>22916544397</v>
      </c>
      <c r="C38" s="2" t="s">
        <v>7</v>
      </c>
      <c r="D38" s="3">
        <v>1503.37</v>
      </c>
      <c r="E38" s="1" t="s">
        <v>64</v>
      </c>
    </row>
    <row r="39" spans="1:5" x14ac:dyDescent="0.25">
      <c r="A39" s="1" t="s">
        <v>72</v>
      </c>
      <c r="B39" s="2" t="s">
        <v>74</v>
      </c>
      <c r="C39" s="2" t="s">
        <v>73</v>
      </c>
      <c r="D39" s="3">
        <v>2084.6999999999998</v>
      </c>
      <c r="E39" s="1" t="s">
        <v>75</v>
      </c>
    </row>
    <row r="40" spans="1:5" x14ac:dyDescent="0.25">
      <c r="A40" s="1" t="s">
        <v>62</v>
      </c>
      <c r="B40" s="2">
        <v>54229423265</v>
      </c>
      <c r="C40" s="2" t="s">
        <v>63</v>
      </c>
      <c r="D40" s="3">
        <v>0.16</v>
      </c>
      <c r="E40" s="1" t="s">
        <v>75</v>
      </c>
    </row>
    <row r="41" spans="1:5" x14ac:dyDescent="0.25">
      <c r="A41" s="1" t="s">
        <v>68</v>
      </c>
      <c r="B41" s="2">
        <v>18928523252</v>
      </c>
      <c r="C41" s="2" t="s">
        <v>69</v>
      </c>
      <c r="D41" s="3">
        <v>1020.51</v>
      </c>
      <c r="E41" s="1" t="s">
        <v>75</v>
      </c>
    </row>
    <row r="42" spans="1:5" x14ac:dyDescent="0.25">
      <c r="A42" s="1" t="s">
        <v>66</v>
      </c>
      <c r="B42" s="2">
        <v>44138062462</v>
      </c>
      <c r="C42" s="2" t="s">
        <v>67</v>
      </c>
      <c r="D42" s="3">
        <v>103.68</v>
      </c>
      <c r="E42" s="1" t="s">
        <v>75</v>
      </c>
    </row>
    <row r="43" spans="1:5" x14ac:dyDescent="0.25">
      <c r="A43" s="1" t="s">
        <v>118</v>
      </c>
      <c r="B43" s="2" t="s">
        <v>119</v>
      </c>
      <c r="C43" s="2" t="s">
        <v>8</v>
      </c>
      <c r="D43" s="3">
        <v>790.63</v>
      </c>
      <c r="E43" s="1" t="s">
        <v>75</v>
      </c>
    </row>
    <row r="44" spans="1:5" x14ac:dyDescent="0.25">
      <c r="A44" s="1" t="s">
        <v>65</v>
      </c>
      <c r="B44" s="2">
        <v>95970838122</v>
      </c>
      <c r="C44" s="2" t="s">
        <v>63</v>
      </c>
      <c r="D44" s="3">
        <v>1034.77</v>
      </c>
      <c r="E44" s="1" t="s">
        <v>75</v>
      </c>
    </row>
    <row r="45" spans="1:5" x14ac:dyDescent="0.25">
      <c r="A45" s="13" t="s">
        <v>21</v>
      </c>
      <c r="B45" s="14"/>
      <c r="C45" s="14"/>
      <c r="D45" s="15">
        <f>SUM(D32:D44)</f>
        <v>12160.21</v>
      </c>
      <c r="E45" s="13"/>
    </row>
    <row r="46" spans="1:5" x14ac:dyDescent="0.25">
      <c r="A46" s="19" t="s">
        <v>76</v>
      </c>
      <c r="B46" s="20">
        <v>63073332379</v>
      </c>
      <c r="C46" s="20" t="s">
        <v>8</v>
      </c>
      <c r="D46" s="21">
        <v>1773.16</v>
      </c>
      <c r="E46" s="19" t="s">
        <v>77</v>
      </c>
    </row>
    <row r="47" spans="1:5" x14ac:dyDescent="0.25">
      <c r="A47" s="19" t="s">
        <v>120</v>
      </c>
      <c r="B47" s="20">
        <v>83946727718</v>
      </c>
      <c r="C47" s="20" t="s">
        <v>63</v>
      </c>
      <c r="D47" s="21">
        <v>40</v>
      </c>
      <c r="E47" s="19" t="s">
        <v>121</v>
      </c>
    </row>
    <row r="48" spans="1:5" x14ac:dyDescent="0.25">
      <c r="A48" s="1" t="s">
        <v>78</v>
      </c>
      <c r="B48" s="2">
        <v>27759560625</v>
      </c>
      <c r="C48" s="2" t="s">
        <v>8</v>
      </c>
      <c r="D48" s="3">
        <v>221.77</v>
      </c>
      <c r="E48" s="1" t="s">
        <v>79</v>
      </c>
    </row>
    <row r="49" spans="1:5" ht="15" customHeight="1" x14ac:dyDescent="0.25">
      <c r="A49" s="13" t="s">
        <v>22</v>
      </c>
      <c r="B49" s="14"/>
      <c r="C49" s="14"/>
      <c r="D49" s="15">
        <f>SUM(D46:D48)</f>
        <v>2034.93</v>
      </c>
      <c r="E49" s="13"/>
    </row>
    <row r="50" spans="1:5" ht="15" customHeight="1" x14ac:dyDescent="0.25">
      <c r="A50" s="19" t="s">
        <v>122</v>
      </c>
      <c r="B50" s="20">
        <v>96169540207</v>
      </c>
      <c r="C50" s="20" t="s">
        <v>8</v>
      </c>
      <c r="D50" s="21">
        <v>2983.13</v>
      </c>
      <c r="E50" s="19" t="s">
        <v>123</v>
      </c>
    </row>
    <row r="51" spans="1:5" ht="15" customHeight="1" x14ac:dyDescent="0.25">
      <c r="A51" s="13" t="s">
        <v>124</v>
      </c>
      <c r="B51" s="14"/>
      <c r="C51" s="14"/>
      <c r="D51" s="15">
        <f>D50</f>
        <v>2983.13</v>
      </c>
      <c r="E51" s="13"/>
    </row>
    <row r="52" spans="1:5" x14ac:dyDescent="0.25">
      <c r="A52" s="1" t="s">
        <v>80</v>
      </c>
      <c r="B52" s="2">
        <v>81793146560</v>
      </c>
      <c r="C52" s="2" t="s">
        <v>8</v>
      </c>
      <c r="D52" s="3">
        <v>663.67</v>
      </c>
      <c r="E52" s="1" t="s">
        <v>125</v>
      </c>
    </row>
    <row r="53" spans="1:5" x14ac:dyDescent="0.25">
      <c r="A53" s="1" t="s">
        <v>82</v>
      </c>
      <c r="B53" s="2">
        <v>87311810356</v>
      </c>
      <c r="C53" s="2" t="s">
        <v>8</v>
      </c>
      <c r="D53" s="3">
        <v>19.78</v>
      </c>
      <c r="E53" s="1" t="s">
        <v>126</v>
      </c>
    </row>
    <row r="54" spans="1:5" x14ac:dyDescent="0.25">
      <c r="A54" s="1" t="s">
        <v>84</v>
      </c>
      <c r="B54" s="2">
        <v>69480088189</v>
      </c>
      <c r="C54" s="2" t="s">
        <v>63</v>
      </c>
      <c r="D54" s="3">
        <v>12375</v>
      </c>
      <c r="E54" s="1" t="s">
        <v>127</v>
      </c>
    </row>
    <row r="55" spans="1:5" x14ac:dyDescent="0.25">
      <c r="A55" s="4" t="s">
        <v>86</v>
      </c>
      <c r="B55" s="2"/>
      <c r="C55" s="2"/>
      <c r="D55" s="3">
        <v>654.19000000000005</v>
      </c>
      <c r="E55" s="1" t="s">
        <v>127</v>
      </c>
    </row>
    <row r="56" spans="1:5" x14ac:dyDescent="0.25">
      <c r="A56" s="13" t="s">
        <v>23</v>
      </c>
      <c r="B56" s="14"/>
      <c r="C56" s="14"/>
      <c r="D56" s="15">
        <f>SUM(D52:D55)</f>
        <v>13712.640000000001</v>
      </c>
      <c r="E56" s="13"/>
    </row>
    <row r="57" spans="1:5" x14ac:dyDescent="0.25">
      <c r="A57" s="19" t="s">
        <v>128</v>
      </c>
      <c r="B57" s="20">
        <v>73718688291</v>
      </c>
      <c r="C57" s="20" t="s">
        <v>7</v>
      </c>
      <c r="D57" s="21">
        <v>1007.5</v>
      </c>
      <c r="E57" s="19" t="s">
        <v>129</v>
      </c>
    </row>
    <row r="58" spans="1:5" x14ac:dyDescent="0.25">
      <c r="A58" s="13" t="s">
        <v>24</v>
      </c>
      <c r="B58" s="14"/>
      <c r="C58" s="14"/>
      <c r="D58" s="15">
        <f>D57</f>
        <v>1007.5</v>
      </c>
      <c r="E58" s="13"/>
    </row>
    <row r="59" spans="1:5" x14ac:dyDescent="0.25">
      <c r="A59" s="19" t="s">
        <v>130</v>
      </c>
      <c r="B59" s="20">
        <v>68419124305</v>
      </c>
      <c r="C59" s="20" t="s">
        <v>8</v>
      </c>
      <c r="D59" s="21">
        <v>21.24</v>
      </c>
      <c r="E59" s="19" t="s">
        <v>131</v>
      </c>
    </row>
    <row r="60" spans="1:5" x14ac:dyDescent="0.25">
      <c r="A60" s="13" t="s">
        <v>132</v>
      </c>
      <c r="B60" s="14"/>
      <c r="C60" s="14"/>
      <c r="D60" s="15">
        <f>D59</f>
        <v>21.24</v>
      </c>
      <c r="E60" s="13"/>
    </row>
    <row r="61" spans="1:5" s="18" customFormat="1" x14ac:dyDescent="0.25">
      <c r="A61" s="19" t="s">
        <v>133</v>
      </c>
      <c r="B61" s="20">
        <v>12266526926</v>
      </c>
      <c r="C61" s="20" t="s">
        <v>63</v>
      </c>
      <c r="D61" s="21">
        <v>541.38</v>
      </c>
      <c r="E61" s="19" t="s">
        <v>134</v>
      </c>
    </row>
    <row r="62" spans="1:5" s="18" customFormat="1" x14ac:dyDescent="0.25">
      <c r="A62" s="19" t="s">
        <v>135</v>
      </c>
      <c r="B62" s="20">
        <v>53696178845</v>
      </c>
      <c r="C62" s="20" t="s">
        <v>63</v>
      </c>
      <c r="D62" s="21">
        <v>85.27</v>
      </c>
      <c r="E62" s="19" t="s">
        <v>136</v>
      </c>
    </row>
    <row r="63" spans="1:5" s="18" customFormat="1" x14ac:dyDescent="0.25">
      <c r="A63" s="19" t="s">
        <v>137</v>
      </c>
      <c r="B63" s="20">
        <v>11848400362</v>
      </c>
      <c r="C63" s="20" t="s">
        <v>63</v>
      </c>
      <c r="D63" s="21">
        <v>805.71</v>
      </c>
      <c r="E63" s="19" t="s">
        <v>138</v>
      </c>
    </row>
    <row r="64" spans="1:5" x14ac:dyDescent="0.25">
      <c r="A64" s="13" t="s">
        <v>25</v>
      </c>
      <c r="B64" s="14"/>
      <c r="C64" s="14"/>
      <c r="D64" s="15">
        <f>D61+D62+D63</f>
        <v>1432.3600000000001</v>
      </c>
      <c r="E64" s="13"/>
    </row>
    <row r="65" spans="1:5" x14ac:dyDescent="0.25">
      <c r="A65" s="19" t="s">
        <v>139</v>
      </c>
      <c r="B65" s="20">
        <v>85821130368</v>
      </c>
      <c r="C65" s="20" t="s">
        <v>8</v>
      </c>
      <c r="D65" s="21">
        <v>1.66</v>
      </c>
      <c r="E65" s="19" t="s">
        <v>141</v>
      </c>
    </row>
    <row r="66" spans="1:5" x14ac:dyDescent="0.25">
      <c r="A66" s="19" t="s">
        <v>140</v>
      </c>
      <c r="B66" s="20">
        <v>17847110267</v>
      </c>
      <c r="C66" s="20" t="s">
        <v>8</v>
      </c>
      <c r="D66" s="21">
        <v>83.82</v>
      </c>
      <c r="E66" s="19" t="s">
        <v>141</v>
      </c>
    </row>
    <row r="67" spans="1:5" x14ac:dyDescent="0.25">
      <c r="A67" s="19" t="s">
        <v>142</v>
      </c>
      <c r="B67" s="20">
        <v>12555479457</v>
      </c>
      <c r="C67" s="20" t="s">
        <v>8</v>
      </c>
      <c r="D67" s="21">
        <v>9.9499999999999993</v>
      </c>
      <c r="E67" s="19" t="s">
        <v>141</v>
      </c>
    </row>
    <row r="68" spans="1:5" x14ac:dyDescent="0.25">
      <c r="A68" s="19" t="s">
        <v>143</v>
      </c>
      <c r="B68" s="20">
        <v>69523788448</v>
      </c>
      <c r="C68" s="20" t="s">
        <v>8</v>
      </c>
      <c r="D68" s="21">
        <v>24.89</v>
      </c>
      <c r="E68" s="19" t="s">
        <v>141</v>
      </c>
    </row>
    <row r="69" spans="1:5" x14ac:dyDescent="0.25">
      <c r="A69" s="13" t="s">
        <v>144</v>
      </c>
      <c r="B69" s="14"/>
      <c r="C69" s="14"/>
      <c r="D69" s="15">
        <f>(D65+D66+D67+D68)</f>
        <v>120.32</v>
      </c>
      <c r="E69" s="13"/>
    </row>
    <row r="70" spans="1:5" x14ac:dyDescent="0.25">
      <c r="A70" s="19" t="s">
        <v>145</v>
      </c>
      <c r="B70" s="20">
        <v>80916616067</v>
      </c>
      <c r="C70" s="20" t="s">
        <v>8</v>
      </c>
      <c r="D70" s="21">
        <v>66.36</v>
      </c>
      <c r="E70" s="30" t="s">
        <v>146</v>
      </c>
    </row>
    <row r="71" spans="1:5" x14ac:dyDescent="0.25">
      <c r="A71" s="19" t="s">
        <v>113</v>
      </c>
      <c r="B71" s="20">
        <v>57375677395</v>
      </c>
      <c r="C71" s="20" t="s">
        <v>114</v>
      </c>
      <c r="D71" s="21">
        <v>3.6</v>
      </c>
      <c r="E71" s="19" t="s">
        <v>147</v>
      </c>
    </row>
    <row r="72" spans="1:5" x14ac:dyDescent="0.25">
      <c r="A72" s="13" t="s">
        <v>148</v>
      </c>
      <c r="B72" s="2"/>
      <c r="C72" s="14"/>
      <c r="D72" s="15">
        <f>SUM(D70+D71)</f>
        <v>69.959999999999994</v>
      </c>
      <c r="E72" s="13"/>
    </row>
    <row r="73" spans="1:5" x14ac:dyDescent="0.25">
      <c r="A73" s="19" t="s">
        <v>149</v>
      </c>
      <c r="B73" s="20">
        <v>78661516143</v>
      </c>
      <c r="C73" s="20" t="s">
        <v>8</v>
      </c>
      <c r="D73" s="21">
        <v>55</v>
      </c>
      <c r="E73" s="19" t="s">
        <v>150</v>
      </c>
    </row>
    <row r="74" spans="1:5" x14ac:dyDescent="0.25">
      <c r="A74" s="13" t="s">
        <v>151</v>
      </c>
      <c r="B74" s="2"/>
      <c r="C74" s="14"/>
      <c r="D74" s="15">
        <f>D73</f>
        <v>55</v>
      </c>
      <c r="E74" s="13"/>
    </row>
    <row r="75" spans="1:5" x14ac:dyDescent="0.25">
      <c r="A75" s="1" t="s">
        <v>88</v>
      </c>
      <c r="B75" s="2"/>
      <c r="C75" s="2"/>
      <c r="D75" s="3">
        <v>504</v>
      </c>
      <c r="E75" s="1" t="s">
        <v>89</v>
      </c>
    </row>
    <row r="76" spans="1:5" x14ac:dyDescent="0.25">
      <c r="A76" s="13" t="s">
        <v>87</v>
      </c>
      <c r="B76" s="14"/>
      <c r="C76" s="14"/>
      <c r="D76" s="15">
        <f>SUM(D75:D75)</f>
        <v>504</v>
      </c>
      <c r="E76" s="13"/>
    </row>
    <row r="77" spans="1:5" x14ac:dyDescent="0.25">
      <c r="A77" s="1" t="s">
        <v>6</v>
      </c>
      <c r="B77" s="2">
        <v>52508873833</v>
      </c>
      <c r="C77" s="2" t="s">
        <v>90</v>
      </c>
      <c r="D77" s="3">
        <v>80.63</v>
      </c>
      <c r="E77" s="1" t="s">
        <v>91</v>
      </c>
    </row>
    <row r="78" spans="1:5" x14ac:dyDescent="0.25">
      <c r="A78" s="13" t="s">
        <v>26</v>
      </c>
      <c r="B78" s="14"/>
      <c r="C78" s="14"/>
      <c r="D78" s="15">
        <f>SUM(D77:D77)</f>
        <v>80.63</v>
      </c>
      <c r="E78" s="13"/>
    </row>
    <row r="79" spans="1:5" x14ac:dyDescent="0.25">
      <c r="A79" s="8" t="s">
        <v>153</v>
      </c>
      <c r="B79" s="8"/>
      <c r="C79" s="8"/>
      <c r="D79" s="9">
        <f>SUM(D16+D19+D21+D31+D45+D49+D51+D56+D58+D60+D64+D69+D72+D74+D76+D78)</f>
        <v>206986.18999999994</v>
      </c>
      <c r="E79" s="8"/>
    </row>
    <row r="80" spans="1:5" x14ac:dyDescent="0.25">
      <c r="A80" s="19" t="s">
        <v>113</v>
      </c>
      <c r="B80" s="20">
        <v>57375677395</v>
      </c>
      <c r="C80" s="19" t="s">
        <v>114</v>
      </c>
      <c r="D80" s="21">
        <v>561.26</v>
      </c>
      <c r="E80" s="19" t="s">
        <v>152</v>
      </c>
    </row>
    <row r="81" spans="1:5" x14ac:dyDescent="0.25">
      <c r="A81" s="19" t="s">
        <v>110</v>
      </c>
      <c r="B81" s="20">
        <v>35956517501</v>
      </c>
      <c r="C81" s="19" t="s">
        <v>63</v>
      </c>
      <c r="D81" s="21">
        <v>410</v>
      </c>
      <c r="E81" s="19" t="s">
        <v>152</v>
      </c>
    </row>
    <row r="82" spans="1:5" s="22" customFormat="1" x14ac:dyDescent="0.25">
      <c r="A82" s="13" t="s">
        <v>27</v>
      </c>
      <c r="B82" s="13"/>
      <c r="C82" s="13"/>
      <c r="D82" s="15">
        <f>SUM(D80+D81)</f>
        <v>971.26</v>
      </c>
      <c r="E82" s="13"/>
    </row>
    <row r="83" spans="1:5" ht="29.25" customHeight="1" x14ac:dyDescent="0.25">
      <c r="A83" s="8" t="s">
        <v>154</v>
      </c>
      <c r="B83" s="8"/>
      <c r="C83" s="8"/>
      <c r="D83" s="9">
        <f>SUM(D82)</f>
        <v>971.26</v>
      </c>
      <c r="E83" s="8"/>
    </row>
    <row r="84" spans="1:5" ht="38.25" customHeight="1" x14ac:dyDescent="0.25">
      <c r="A84" s="31" t="s">
        <v>155</v>
      </c>
      <c r="B84" s="11"/>
      <c r="C84" s="11"/>
      <c r="D84" s="32">
        <f>SUM(D79+D83)</f>
        <v>207957.44999999995</v>
      </c>
      <c r="E84" s="11"/>
    </row>
    <row r="85" spans="1:5" ht="15" customHeight="1" x14ac:dyDescent="0.25"/>
  </sheetData>
  <mergeCells count="8">
    <mergeCell ref="A8:E8"/>
    <mergeCell ref="A6:E6"/>
    <mergeCell ref="A7:E7"/>
    <mergeCell ref="A1:E1"/>
    <mergeCell ref="A2:E2"/>
    <mergeCell ref="A3:E3"/>
    <mergeCell ref="A4:E4"/>
    <mergeCell ref="A5:E5"/>
  </mergeCells>
  <hyperlinks>
    <hyperlink ref="A6" r:id="rId1" xr:uid="{280D2011-C3E6-4A86-95F7-AF4E2683B540}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E5C8-1FB9-4C43-BA5A-F48371853140}">
  <dimension ref="A1:E101"/>
  <sheetViews>
    <sheetView tabSelected="1" topLeftCell="A75" workbookViewId="0">
      <selection activeCell="G48" sqref="G48"/>
    </sheetView>
  </sheetViews>
  <sheetFormatPr defaultRowHeight="15" x14ac:dyDescent="0.25"/>
  <cols>
    <col min="1" max="1" width="20" customWidth="1"/>
    <col min="2" max="2" width="21.85546875" customWidth="1"/>
    <col min="3" max="3" width="19.42578125" customWidth="1"/>
    <col min="4" max="4" width="27.85546875" customWidth="1"/>
    <col min="5" max="5" width="45.5703125" customWidth="1"/>
  </cols>
  <sheetData>
    <row r="1" spans="1:5" ht="26.25" x14ac:dyDescent="0.4">
      <c r="A1" s="49" t="s">
        <v>34</v>
      </c>
      <c r="B1" s="50"/>
      <c r="C1" s="50"/>
      <c r="D1" s="50"/>
      <c r="E1" s="51"/>
    </row>
    <row r="2" spans="1:5" ht="15.75" x14ac:dyDescent="0.25">
      <c r="A2" s="40" t="s">
        <v>35</v>
      </c>
      <c r="B2" s="41"/>
      <c r="C2" s="41"/>
      <c r="D2" s="41"/>
      <c r="E2" s="42"/>
    </row>
    <row r="3" spans="1:5" ht="15.75" x14ac:dyDescent="0.25">
      <c r="A3" s="40" t="s">
        <v>36</v>
      </c>
      <c r="B3" s="41"/>
      <c r="C3" s="41"/>
      <c r="D3" s="41"/>
      <c r="E3" s="42"/>
    </row>
    <row r="4" spans="1:5" ht="15.75" x14ac:dyDescent="0.25">
      <c r="A4" s="40" t="s">
        <v>37</v>
      </c>
      <c r="B4" s="41"/>
      <c r="C4" s="41"/>
      <c r="D4" s="41"/>
      <c r="E4" s="42"/>
    </row>
    <row r="5" spans="1:5" ht="15.75" x14ac:dyDescent="0.25">
      <c r="A5" s="40" t="s">
        <v>38</v>
      </c>
      <c r="B5" s="41"/>
      <c r="C5" s="41"/>
      <c r="D5" s="41"/>
      <c r="E5" s="42"/>
    </row>
    <row r="6" spans="1:5" x14ac:dyDescent="0.25">
      <c r="A6" s="43" t="s">
        <v>40</v>
      </c>
      <c r="B6" s="47"/>
      <c r="C6" s="47"/>
      <c r="D6" s="47"/>
      <c r="E6" s="48"/>
    </row>
    <row r="7" spans="1:5" ht="15.75" x14ac:dyDescent="0.25">
      <c r="A7" s="40" t="s">
        <v>39</v>
      </c>
      <c r="B7" s="41"/>
      <c r="C7" s="41"/>
      <c r="D7" s="41"/>
      <c r="E7" s="42"/>
    </row>
    <row r="8" spans="1:5" ht="23.25" x14ac:dyDescent="0.35">
      <c r="A8" s="44" t="s">
        <v>156</v>
      </c>
      <c r="B8" s="45"/>
      <c r="C8" s="45"/>
      <c r="D8" s="45"/>
      <c r="E8" s="46"/>
    </row>
    <row r="9" spans="1:5" ht="30" x14ac:dyDescent="0.25">
      <c r="A9" s="16" t="s">
        <v>0</v>
      </c>
      <c r="B9" s="16" t="s">
        <v>1</v>
      </c>
      <c r="C9" s="17" t="s">
        <v>2</v>
      </c>
      <c r="D9" s="17" t="s">
        <v>3</v>
      </c>
      <c r="E9" s="16" t="s">
        <v>4</v>
      </c>
    </row>
    <row r="10" spans="1:5" x14ac:dyDescent="0.25">
      <c r="A10" s="1" t="s">
        <v>11</v>
      </c>
      <c r="B10" s="2"/>
      <c r="C10" s="2"/>
      <c r="D10" s="3">
        <v>146850.93</v>
      </c>
      <c r="E10" s="1" t="s">
        <v>103</v>
      </c>
    </row>
    <row r="11" spans="1:5" x14ac:dyDescent="0.25">
      <c r="A11" s="27" t="s">
        <v>28</v>
      </c>
      <c r="B11" s="28"/>
      <c r="C11" s="28"/>
      <c r="D11" s="29">
        <v>136850.73000000001</v>
      </c>
      <c r="E11" s="27"/>
    </row>
    <row r="12" spans="1:5" x14ac:dyDescent="0.25">
      <c r="A12" s="1" t="s">
        <v>11</v>
      </c>
      <c r="B12" s="2"/>
      <c r="C12" s="2"/>
      <c r="D12" s="3">
        <v>10453.81</v>
      </c>
      <c r="E12" s="1" t="s">
        <v>102</v>
      </c>
    </row>
    <row r="13" spans="1:5" x14ac:dyDescent="0.25">
      <c r="A13" s="27" t="s">
        <v>29</v>
      </c>
      <c r="B13" s="28"/>
      <c r="C13" s="28"/>
      <c r="D13" s="29">
        <f>SUM(D12)</f>
        <v>10453.81</v>
      </c>
      <c r="E13" s="27"/>
    </row>
    <row r="14" spans="1:5" x14ac:dyDescent="0.25">
      <c r="A14" s="1" t="s">
        <v>11</v>
      </c>
      <c r="B14" s="2"/>
      <c r="C14" s="2"/>
      <c r="D14" s="3">
        <v>22527.05</v>
      </c>
      <c r="E14" s="1" t="s">
        <v>101</v>
      </c>
    </row>
    <row r="15" spans="1:5" x14ac:dyDescent="0.25">
      <c r="A15" s="27" t="s">
        <v>30</v>
      </c>
      <c r="B15" s="28"/>
      <c r="C15" s="28"/>
      <c r="D15" s="29">
        <f>SUM(D14)</f>
        <v>22527.05</v>
      </c>
      <c r="E15" s="27"/>
    </row>
    <row r="16" spans="1:5" x14ac:dyDescent="0.25">
      <c r="A16" s="13" t="s">
        <v>17</v>
      </c>
      <c r="B16" s="14"/>
      <c r="C16" s="14"/>
      <c r="D16" s="15">
        <f>D11+D13+D15</f>
        <v>169831.59</v>
      </c>
      <c r="E16" s="13"/>
    </row>
    <row r="17" spans="1:5" x14ac:dyDescent="0.25">
      <c r="A17" s="1" t="s">
        <v>11</v>
      </c>
      <c r="B17" s="2"/>
      <c r="C17" s="2"/>
      <c r="D17" s="3">
        <v>88</v>
      </c>
      <c r="E17" s="1" t="s">
        <v>100</v>
      </c>
    </row>
    <row r="18" spans="1:5" x14ac:dyDescent="0.25">
      <c r="A18" s="1" t="s">
        <v>157</v>
      </c>
      <c r="B18" s="2">
        <v>3732417172</v>
      </c>
      <c r="C18" s="2" t="s">
        <v>158</v>
      </c>
      <c r="D18" s="3">
        <v>154</v>
      </c>
      <c r="E18" s="1" t="s">
        <v>104</v>
      </c>
    </row>
    <row r="19" spans="1:5" x14ac:dyDescent="0.25">
      <c r="A19" s="24" t="s">
        <v>19</v>
      </c>
      <c r="B19" s="25"/>
      <c r="C19" s="25"/>
      <c r="D19" s="26">
        <f>D17+D18</f>
        <v>242</v>
      </c>
      <c r="E19" s="23"/>
    </row>
    <row r="20" spans="1:5" ht="30" x14ac:dyDescent="0.25">
      <c r="A20" s="4" t="s">
        <v>11</v>
      </c>
      <c r="B20" s="5"/>
      <c r="C20" s="2"/>
      <c r="D20" s="3">
        <v>3637.26</v>
      </c>
      <c r="E20" s="1" t="s">
        <v>96</v>
      </c>
    </row>
    <row r="21" spans="1:5" x14ac:dyDescent="0.25">
      <c r="A21" s="13" t="s">
        <v>41</v>
      </c>
      <c r="B21" s="14"/>
      <c r="C21" s="14"/>
      <c r="D21" s="15">
        <f>SUM(D20)</f>
        <v>3637.26</v>
      </c>
      <c r="E21" s="13"/>
    </row>
    <row r="22" spans="1:5" x14ac:dyDescent="0.25">
      <c r="A22" s="1" t="s">
        <v>97</v>
      </c>
      <c r="B22" s="2">
        <v>41775987954</v>
      </c>
      <c r="C22" s="2" t="s">
        <v>63</v>
      </c>
      <c r="D22" s="3">
        <v>22.03</v>
      </c>
      <c r="E22" s="1" t="s">
        <v>105</v>
      </c>
    </row>
    <row r="23" spans="1:5" x14ac:dyDescent="0.25">
      <c r="A23" s="1" t="s">
        <v>45</v>
      </c>
      <c r="B23" s="2">
        <v>38016445738</v>
      </c>
      <c r="C23" s="2" t="s">
        <v>8</v>
      </c>
      <c r="D23" s="3">
        <v>351.04</v>
      </c>
      <c r="E23" s="1" t="s">
        <v>105</v>
      </c>
    </row>
    <row r="24" spans="1:5" x14ac:dyDescent="0.25">
      <c r="A24" s="1" t="s">
        <v>159</v>
      </c>
      <c r="B24" s="2">
        <v>84548066178</v>
      </c>
      <c r="C24" s="2" t="s">
        <v>8</v>
      </c>
      <c r="D24" s="3">
        <v>11.98</v>
      </c>
      <c r="E24" s="1" t="s">
        <v>105</v>
      </c>
    </row>
    <row r="25" spans="1:5" x14ac:dyDescent="0.25">
      <c r="A25" s="1" t="s">
        <v>160</v>
      </c>
      <c r="B25" s="2">
        <v>15471608712</v>
      </c>
      <c r="C25" s="2" t="s">
        <v>8</v>
      </c>
      <c r="D25" s="3">
        <v>55</v>
      </c>
      <c r="E25" s="1" t="s">
        <v>50</v>
      </c>
    </row>
    <row r="26" spans="1:5" x14ac:dyDescent="0.25">
      <c r="A26" s="1" t="s">
        <v>65</v>
      </c>
      <c r="B26" s="2">
        <v>95970838122</v>
      </c>
      <c r="C26" s="2" t="s">
        <v>63</v>
      </c>
      <c r="D26" s="3">
        <v>133.34</v>
      </c>
      <c r="E26" s="1" t="s">
        <v>107</v>
      </c>
    </row>
    <row r="27" spans="1:5" x14ac:dyDescent="0.25">
      <c r="A27" s="1" t="s">
        <v>161</v>
      </c>
      <c r="B27" s="33">
        <v>91040737993</v>
      </c>
      <c r="C27" s="2" t="s">
        <v>8</v>
      </c>
      <c r="D27" s="3">
        <v>274.5</v>
      </c>
      <c r="E27" s="1" t="s">
        <v>107</v>
      </c>
    </row>
    <row r="28" spans="1:5" x14ac:dyDescent="0.25">
      <c r="A28" s="1" t="s">
        <v>162</v>
      </c>
      <c r="B28" s="2">
        <v>51962683285</v>
      </c>
      <c r="C28" s="2" t="s">
        <v>7</v>
      </c>
      <c r="D28" s="3">
        <v>407.81</v>
      </c>
      <c r="E28" s="1" t="s">
        <v>163</v>
      </c>
    </row>
    <row r="29" spans="1:5" x14ac:dyDescent="0.25">
      <c r="A29" s="1" t="s">
        <v>164</v>
      </c>
      <c r="B29" s="2">
        <v>72612732139</v>
      </c>
      <c r="C29" s="2" t="s">
        <v>8</v>
      </c>
      <c r="D29" s="3">
        <v>118.75</v>
      </c>
      <c r="E29" s="1" t="s">
        <v>109</v>
      </c>
    </row>
    <row r="30" spans="1:5" x14ac:dyDescent="0.25">
      <c r="A30" s="1" t="s">
        <v>108</v>
      </c>
      <c r="B30" s="2">
        <v>21780210989</v>
      </c>
      <c r="C30" s="2" t="s">
        <v>63</v>
      </c>
      <c r="D30" s="3">
        <v>125.2</v>
      </c>
      <c r="E30" s="1" t="s">
        <v>109</v>
      </c>
    </row>
    <row r="31" spans="1:5" x14ac:dyDescent="0.25">
      <c r="A31" s="1" t="s">
        <v>165</v>
      </c>
      <c r="B31" s="2">
        <v>35956517501</v>
      </c>
      <c r="C31" s="2" t="s">
        <v>63</v>
      </c>
      <c r="D31" s="3">
        <v>34.950000000000003</v>
      </c>
      <c r="E31" s="1" t="s">
        <v>109</v>
      </c>
    </row>
    <row r="32" spans="1:5" x14ac:dyDescent="0.25">
      <c r="A32" s="1" t="s">
        <v>166</v>
      </c>
      <c r="B32" s="2">
        <v>7335232666</v>
      </c>
      <c r="C32" s="2" t="s">
        <v>63</v>
      </c>
      <c r="D32" s="3">
        <v>6</v>
      </c>
      <c r="E32" s="1" t="s">
        <v>109</v>
      </c>
    </row>
    <row r="33" spans="1:5" x14ac:dyDescent="0.25">
      <c r="A33" s="1" t="s">
        <v>167</v>
      </c>
      <c r="B33" s="2">
        <v>49900173834</v>
      </c>
      <c r="C33" s="2" t="s">
        <v>8</v>
      </c>
      <c r="D33" s="3">
        <v>73</v>
      </c>
      <c r="E33" s="1" t="s">
        <v>109</v>
      </c>
    </row>
    <row r="34" spans="1:5" x14ac:dyDescent="0.25">
      <c r="A34" s="1" t="s">
        <v>168</v>
      </c>
      <c r="B34" s="2">
        <v>89516372197</v>
      </c>
      <c r="C34" s="2" t="s">
        <v>8</v>
      </c>
      <c r="D34" s="3">
        <v>134.38999999999999</v>
      </c>
      <c r="E34" s="1" t="s">
        <v>109</v>
      </c>
    </row>
    <row r="35" spans="1:5" x14ac:dyDescent="0.25">
      <c r="A35" s="1" t="s">
        <v>115</v>
      </c>
      <c r="B35" s="2">
        <v>95243482140</v>
      </c>
      <c r="C35" s="2" t="s">
        <v>116</v>
      </c>
      <c r="D35" s="3">
        <v>74.3</v>
      </c>
      <c r="E35" s="1" t="s">
        <v>109</v>
      </c>
    </row>
    <row r="36" spans="1:5" x14ac:dyDescent="0.25">
      <c r="A36" s="13" t="s">
        <v>20</v>
      </c>
      <c r="B36" s="14"/>
      <c r="C36" s="14"/>
      <c r="D36" s="15">
        <f>SUM(D22+D23+D24+D25+D26+D27+D28+D29+D30+D31+D32+D33+D34+D35)</f>
        <v>1822.2900000000002</v>
      </c>
      <c r="E36" s="13"/>
    </row>
    <row r="37" spans="1:5" x14ac:dyDescent="0.25">
      <c r="A37" s="1" t="s">
        <v>59</v>
      </c>
      <c r="B37" s="2">
        <v>64014670233</v>
      </c>
      <c r="C37" s="2" t="s">
        <v>60</v>
      </c>
      <c r="D37" s="3">
        <v>337.55</v>
      </c>
      <c r="E37" s="1" t="s">
        <v>61</v>
      </c>
    </row>
    <row r="38" spans="1:5" x14ac:dyDescent="0.25">
      <c r="A38" s="1" t="s">
        <v>62</v>
      </c>
      <c r="B38" s="2">
        <v>54229423265</v>
      </c>
      <c r="C38" s="2" t="s">
        <v>63</v>
      </c>
      <c r="D38" s="3">
        <v>4746.3999999999996</v>
      </c>
      <c r="E38" s="1" t="s">
        <v>64</v>
      </c>
    </row>
    <row r="39" spans="1:5" x14ac:dyDescent="0.25">
      <c r="A39" s="1" t="s">
        <v>65</v>
      </c>
      <c r="B39" s="2">
        <v>95970838122</v>
      </c>
      <c r="C39" s="2" t="s">
        <v>63</v>
      </c>
      <c r="D39" s="3">
        <v>495.77</v>
      </c>
      <c r="E39" s="1" t="s">
        <v>64</v>
      </c>
    </row>
    <row r="40" spans="1:5" x14ac:dyDescent="0.25">
      <c r="A40" s="1" t="s">
        <v>70</v>
      </c>
      <c r="B40" s="2">
        <v>76842508189</v>
      </c>
      <c r="C40" s="2" t="s">
        <v>8</v>
      </c>
      <c r="D40" s="3">
        <v>1798.92</v>
      </c>
      <c r="E40" s="1" t="s">
        <v>64</v>
      </c>
    </row>
    <row r="41" spans="1:5" x14ac:dyDescent="0.25">
      <c r="A41" s="1" t="s">
        <v>66</v>
      </c>
      <c r="B41" s="2">
        <v>44138062462</v>
      </c>
      <c r="C41" s="2" t="s">
        <v>67</v>
      </c>
      <c r="D41" s="3">
        <v>2456.59</v>
      </c>
      <c r="E41" s="1" t="s">
        <v>64</v>
      </c>
    </row>
    <row r="42" spans="1:5" x14ac:dyDescent="0.25">
      <c r="A42" s="1" t="s">
        <v>71</v>
      </c>
      <c r="B42" s="2">
        <v>22916544397</v>
      </c>
      <c r="C42" s="2" t="s">
        <v>7</v>
      </c>
      <c r="D42" s="3">
        <v>2615.9699999999998</v>
      </c>
      <c r="E42" s="1" t="s">
        <v>64</v>
      </c>
    </row>
    <row r="43" spans="1:5" x14ac:dyDescent="0.25">
      <c r="A43" s="1" t="s">
        <v>118</v>
      </c>
      <c r="B43" s="2">
        <v>7179054100</v>
      </c>
      <c r="C43" s="2" t="s">
        <v>8</v>
      </c>
      <c r="D43" s="3">
        <v>853.88</v>
      </c>
      <c r="E43" s="1" t="s">
        <v>64</v>
      </c>
    </row>
    <row r="44" spans="1:5" x14ac:dyDescent="0.25">
      <c r="A44" s="1" t="s">
        <v>71</v>
      </c>
      <c r="B44" s="2">
        <v>22916544397</v>
      </c>
      <c r="C44" s="2" t="s">
        <v>7</v>
      </c>
      <c r="D44" s="3">
        <v>30.41</v>
      </c>
      <c r="E44" s="1" t="s">
        <v>75</v>
      </c>
    </row>
    <row r="45" spans="1:5" x14ac:dyDescent="0.25">
      <c r="A45" s="1" t="s">
        <v>68</v>
      </c>
      <c r="B45" s="2">
        <v>18928523252</v>
      </c>
      <c r="C45" s="2" t="s">
        <v>69</v>
      </c>
      <c r="D45" s="3">
        <v>1426.36</v>
      </c>
      <c r="E45" s="1" t="s">
        <v>75</v>
      </c>
    </row>
    <row r="46" spans="1:5" x14ac:dyDescent="0.25">
      <c r="A46" s="1" t="s">
        <v>66</v>
      </c>
      <c r="B46" s="2">
        <v>44138062462</v>
      </c>
      <c r="C46" s="2" t="s">
        <v>67</v>
      </c>
      <c r="D46" s="3">
        <v>680.02</v>
      </c>
      <c r="E46" s="1" t="s">
        <v>75</v>
      </c>
    </row>
    <row r="47" spans="1:5" x14ac:dyDescent="0.25">
      <c r="A47" s="1" t="s">
        <v>72</v>
      </c>
      <c r="B47" s="2">
        <v>2023029346</v>
      </c>
      <c r="C47" s="2" t="s">
        <v>73</v>
      </c>
      <c r="D47" s="3">
        <v>961.88</v>
      </c>
      <c r="E47" s="1" t="s">
        <v>75</v>
      </c>
    </row>
    <row r="48" spans="1:5" x14ac:dyDescent="0.25">
      <c r="A48" s="1" t="s">
        <v>169</v>
      </c>
      <c r="B48" s="2">
        <v>62296711978</v>
      </c>
      <c r="C48" s="2" t="s">
        <v>8</v>
      </c>
      <c r="D48" s="3">
        <v>116.16</v>
      </c>
      <c r="E48" s="1" t="s">
        <v>75</v>
      </c>
    </row>
    <row r="49" spans="1:5" x14ac:dyDescent="0.25">
      <c r="A49" s="1" t="s">
        <v>65</v>
      </c>
      <c r="B49" s="2">
        <v>95970838122</v>
      </c>
      <c r="C49" s="2" t="s">
        <v>63</v>
      </c>
      <c r="D49" s="3">
        <v>2071.38</v>
      </c>
      <c r="E49" s="1" t="s">
        <v>75</v>
      </c>
    </row>
    <row r="50" spans="1:5" x14ac:dyDescent="0.25">
      <c r="A50" s="13" t="s">
        <v>21</v>
      </c>
      <c r="B50" s="14"/>
      <c r="C50" s="14"/>
      <c r="D50" s="15">
        <f>SUM(D37:D49)</f>
        <v>18591.29</v>
      </c>
      <c r="E50" s="13"/>
    </row>
    <row r="51" spans="1:5" x14ac:dyDescent="0.25">
      <c r="A51" s="19" t="s">
        <v>76</v>
      </c>
      <c r="B51" s="20">
        <v>63073332379</v>
      </c>
      <c r="C51" s="20" t="s">
        <v>8</v>
      </c>
      <c r="D51" s="21">
        <v>1393.63</v>
      </c>
      <c r="E51" s="19" t="s">
        <v>77</v>
      </c>
    </row>
    <row r="52" spans="1:5" x14ac:dyDescent="0.25">
      <c r="A52" s="19" t="s">
        <v>120</v>
      </c>
      <c r="B52" s="20">
        <v>83946727718</v>
      </c>
      <c r="C52" s="20" t="s">
        <v>63</v>
      </c>
      <c r="D52" s="21">
        <v>80</v>
      </c>
      <c r="E52" s="19" t="s">
        <v>121</v>
      </c>
    </row>
    <row r="53" spans="1:5" x14ac:dyDescent="0.25">
      <c r="A53" s="1" t="s">
        <v>78</v>
      </c>
      <c r="B53" s="2">
        <v>27759560625</v>
      </c>
      <c r="C53" s="2" t="s">
        <v>8</v>
      </c>
      <c r="D53" s="3">
        <v>145.28</v>
      </c>
      <c r="E53" s="1" t="s">
        <v>79</v>
      </c>
    </row>
    <row r="54" spans="1:5" x14ac:dyDescent="0.25">
      <c r="A54" s="13" t="s">
        <v>22</v>
      </c>
      <c r="B54" s="14"/>
      <c r="C54" s="14"/>
      <c r="D54" s="15">
        <f>SUM(D51:D53)</f>
        <v>1618.91</v>
      </c>
      <c r="E54" s="13"/>
    </row>
    <row r="55" spans="1:5" x14ac:dyDescent="0.25">
      <c r="A55" s="1" t="s">
        <v>80</v>
      </c>
      <c r="B55" s="2">
        <v>81793146560</v>
      </c>
      <c r="C55" s="2" t="s">
        <v>8</v>
      </c>
      <c r="D55" s="3">
        <v>690.24</v>
      </c>
      <c r="E55" s="1" t="s">
        <v>125</v>
      </c>
    </row>
    <row r="56" spans="1:5" x14ac:dyDescent="0.25">
      <c r="A56" s="1" t="s">
        <v>82</v>
      </c>
      <c r="B56" s="2">
        <v>87311810356</v>
      </c>
      <c r="C56" s="2" t="s">
        <v>8</v>
      </c>
      <c r="D56" s="3">
        <v>28.2</v>
      </c>
      <c r="E56" s="1" t="s">
        <v>126</v>
      </c>
    </row>
    <row r="57" spans="1:5" x14ac:dyDescent="0.25">
      <c r="A57" s="1" t="s">
        <v>84</v>
      </c>
      <c r="B57" s="2">
        <v>69480088189</v>
      </c>
      <c r="C57" s="2" t="s">
        <v>63</v>
      </c>
      <c r="D57" s="3">
        <v>11000</v>
      </c>
      <c r="E57" s="1" t="s">
        <v>127</v>
      </c>
    </row>
    <row r="58" spans="1:5" ht="15.75" customHeight="1" x14ac:dyDescent="0.25">
      <c r="A58" s="4" t="s">
        <v>86</v>
      </c>
      <c r="B58" s="2"/>
      <c r="C58" s="2"/>
      <c r="D58" s="3">
        <v>581.51</v>
      </c>
      <c r="E58" s="1" t="s">
        <v>127</v>
      </c>
    </row>
    <row r="59" spans="1:5" x14ac:dyDescent="0.25">
      <c r="A59" s="13" t="s">
        <v>23</v>
      </c>
      <c r="B59" s="14"/>
      <c r="C59" s="14"/>
      <c r="D59" s="15">
        <f>SUM(D55:D58)</f>
        <v>12299.95</v>
      </c>
      <c r="E59" s="13"/>
    </row>
    <row r="60" spans="1:5" x14ac:dyDescent="0.25">
      <c r="A60" s="19" t="s">
        <v>170</v>
      </c>
      <c r="B60" s="20">
        <v>73718688291</v>
      </c>
      <c r="C60" s="20" t="s">
        <v>63</v>
      </c>
      <c r="D60" s="21">
        <v>3319.41</v>
      </c>
      <c r="E60" s="19" t="s">
        <v>171</v>
      </c>
    </row>
    <row r="61" spans="1:5" x14ac:dyDescent="0.25">
      <c r="A61" s="19" t="s">
        <v>145</v>
      </c>
      <c r="B61" s="20">
        <v>80916616067</v>
      </c>
      <c r="C61" s="20" t="s">
        <v>8</v>
      </c>
      <c r="D61" s="21">
        <v>66.25</v>
      </c>
      <c r="E61" s="19" t="s">
        <v>172</v>
      </c>
    </row>
    <row r="62" spans="1:5" x14ac:dyDescent="0.25">
      <c r="A62" s="19" t="s">
        <v>135</v>
      </c>
      <c r="B62" s="20">
        <v>53696178845</v>
      </c>
      <c r="C62" s="20" t="s">
        <v>63</v>
      </c>
      <c r="D62" s="21">
        <v>807</v>
      </c>
      <c r="E62" s="19" t="s">
        <v>172</v>
      </c>
    </row>
    <row r="63" spans="1:5" x14ac:dyDescent="0.25">
      <c r="A63" s="13" t="s">
        <v>24</v>
      </c>
      <c r="B63" s="14"/>
      <c r="C63" s="14"/>
      <c r="D63" s="15">
        <f>SUM(D60+D61+D62)</f>
        <v>4192.66</v>
      </c>
      <c r="E63" s="13"/>
    </row>
    <row r="64" spans="1:5" x14ac:dyDescent="0.25">
      <c r="A64" s="19" t="s">
        <v>130</v>
      </c>
      <c r="B64" s="20">
        <v>68419124305</v>
      </c>
      <c r="C64" s="20" t="s">
        <v>8</v>
      </c>
      <c r="D64" s="21">
        <v>21.24</v>
      </c>
      <c r="E64" s="19" t="s">
        <v>131</v>
      </c>
    </row>
    <row r="65" spans="1:5" x14ac:dyDescent="0.25">
      <c r="A65" s="13" t="s">
        <v>132</v>
      </c>
      <c r="B65" s="14"/>
      <c r="C65" s="14"/>
      <c r="D65" s="15">
        <f>D64</f>
        <v>21.24</v>
      </c>
      <c r="E65" s="13"/>
    </row>
    <row r="66" spans="1:5" x14ac:dyDescent="0.25">
      <c r="A66" s="19" t="s">
        <v>133</v>
      </c>
      <c r="B66" s="20">
        <v>12266526926</v>
      </c>
      <c r="C66" s="20" t="s">
        <v>63</v>
      </c>
      <c r="D66" s="21">
        <v>453.86</v>
      </c>
      <c r="E66" s="19" t="s">
        <v>134</v>
      </c>
    </row>
    <row r="67" spans="1:5" x14ac:dyDescent="0.25">
      <c r="A67" s="19" t="s">
        <v>173</v>
      </c>
      <c r="B67" s="20">
        <v>76598425509</v>
      </c>
      <c r="C67" s="20" t="s">
        <v>114</v>
      </c>
      <c r="D67" s="21">
        <v>79.63</v>
      </c>
      <c r="E67" s="19" t="s">
        <v>134</v>
      </c>
    </row>
    <row r="68" spans="1:5" x14ac:dyDescent="0.25">
      <c r="A68" s="19" t="s">
        <v>135</v>
      </c>
      <c r="B68" s="20">
        <v>53696178845</v>
      </c>
      <c r="C68" s="20" t="s">
        <v>63</v>
      </c>
      <c r="D68" s="21">
        <v>90.91</v>
      </c>
      <c r="E68" s="19" t="s">
        <v>136</v>
      </c>
    </row>
    <row r="69" spans="1:5" x14ac:dyDescent="0.25">
      <c r="A69" s="19" t="s">
        <v>137</v>
      </c>
      <c r="B69" s="20">
        <v>11848400362</v>
      </c>
      <c r="C69" s="20" t="s">
        <v>63</v>
      </c>
      <c r="D69" s="21">
        <v>846.36</v>
      </c>
      <c r="E69" s="19" t="s">
        <v>138</v>
      </c>
    </row>
    <row r="70" spans="1:5" x14ac:dyDescent="0.25">
      <c r="A70" s="13" t="s">
        <v>25</v>
      </c>
      <c r="B70" s="14"/>
      <c r="C70" s="14"/>
      <c r="D70" s="15">
        <f>D66+D67+D68+D69</f>
        <v>1470.76</v>
      </c>
      <c r="E70" s="13"/>
    </row>
    <row r="71" spans="1:5" x14ac:dyDescent="0.25">
      <c r="A71" s="19" t="s">
        <v>139</v>
      </c>
      <c r="B71" s="20">
        <v>85821130368</v>
      </c>
      <c r="C71" s="20" t="s">
        <v>8</v>
      </c>
      <c r="D71" s="21">
        <v>18.09</v>
      </c>
      <c r="E71" s="19" t="s">
        <v>141</v>
      </c>
    </row>
    <row r="72" spans="1:5" x14ac:dyDescent="0.25">
      <c r="A72" s="19" t="s">
        <v>140</v>
      </c>
      <c r="B72" s="20">
        <v>17847110267</v>
      </c>
      <c r="C72" s="20" t="s">
        <v>8</v>
      </c>
      <c r="D72" s="21">
        <v>83.82</v>
      </c>
      <c r="E72" s="19" t="s">
        <v>141</v>
      </c>
    </row>
    <row r="73" spans="1:5" x14ac:dyDescent="0.25">
      <c r="A73" s="19" t="s">
        <v>142</v>
      </c>
      <c r="B73" s="20">
        <v>12555479457</v>
      </c>
      <c r="C73" s="20" t="s">
        <v>8</v>
      </c>
      <c r="D73" s="21">
        <v>9.9499999999999993</v>
      </c>
      <c r="E73" s="19" t="s">
        <v>141</v>
      </c>
    </row>
    <row r="74" spans="1:5" x14ac:dyDescent="0.25">
      <c r="A74" s="19" t="s">
        <v>165</v>
      </c>
      <c r="B74" s="2">
        <v>35956517501</v>
      </c>
      <c r="C74" s="20" t="s">
        <v>63</v>
      </c>
      <c r="D74" s="21">
        <v>265.44</v>
      </c>
      <c r="E74" s="19" t="s">
        <v>141</v>
      </c>
    </row>
    <row r="75" spans="1:5" x14ac:dyDescent="0.25">
      <c r="A75" s="19" t="s">
        <v>174</v>
      </c>
      <c r="B75" s="20">
        <v>37439642333</v>
      </c>
      <c r="C75" s="20" t="s">
        <v>7</v>
      </c>
      <c r="D75" s="21">
        <v>100</v>
      </c>
      <c r="E75" s="19" t="s">
        <v>141</v>
      </c>
    </row>
    <row r="76" spans="1:5" x14ac:dyDescent="0.25">
      <c r="A76" s="19" t="s">
        <v>143</v>
      </c>
      <c r="B76" s="20">
        <v>69523788448</v>
      </c>
      <c r="C76" s="20" t="s">
        <v>8</v>
      </c>
      <c r="D76" s="21">
        <v>24.89</v>
      </c>
      <c r="E76" s="19" t="s">
        <v>141</v>
      </c>
    </row>
    <row r="77" spans="1:5" x14ac:dyDescent="0.25">
      <c r="A77" s="13" t="s">
        <v>144</v>
      </c>
      <c r="B77" s="14"/>
      <c r="C77" s="14"/>
      <c r="D77" s="15">
        <f>(D71+D72+D73+D74+D75+D76)</f>
        <v>502.19</v>
      </c>
      <c r="E77" s="13"/>
    </row>
    <row r="78" spans="1:5" x14ac:dyDescent="0.25">
      <c r="A78" s="19" t="s">
        <v>175</v>
      </c>
      <c r="B78" s="20">
        <v>97748123085</v>
      </c>
      <c r="C78" s="20" t="s">
        <v>8</v>
      </c>
      <c r="D78" s="21">
        <v>53.09</v>
      </c>
      <c r="E78" s="19" t="s">
        <v>176</v>
      </c>
    </row>
    <row r="79" spans="1:5" x14ac:dyDescent="0.25">
      <c r="A79" s="13" t="s">
        <v>151</v>
      </c>
      <c r="B79" s="2"/>
      <c r="C79" s="14"/>
      <c r="D79" s="15">
        <f>D78</f>
        <v>53.09</v>
      </c>
      <c r="E79" s="13"/>
    </row>
    <row r="80" spans="1:5" x14ac:dyDescent="0.25">
      <c r="A80" s="1" t="s">
        <v>88</v>
      </c>
      <c r="B80" s="2"/>
      <c r="C80" s="2"/>
      <c r="D80" s="3">
        <v>504</v>
      </c>
      <c r="E80" s="1" t="s">
        <v>89</v>
      </c>
    </row>
    <row r="81" spans="1:5" x14ac:dyDescent="0.25">
      <c r="A81" s="13" t="s">
        <v>87</v>
      </c>
      <c r="B81" s="14"/>
      <c r="C81" s="14"/>
      <c r="D81" s="15">
        <f>SUM(D80:D80)</f>
        <v>504</v>
      </c>
      <c r="E81" s="13"/>
    </row>
    <row r="82" spans="1:5" x14ac:dyDescent="0.25">
      <c r="A82" s="19" t="s">
        <v>177</v>
      </c>
      <c r="B82" s="20">
        <v>9734946142</v>
      </c>
      <c r="C82" s="20" t="s">
        <v>7</v>
      </c>
      <c r="D82" s="21">
        <v>293.66000000000003</v>
      </c>
      <c r="E82" s="19" t="s">
        <v>179</v>
      </c>
    </row>
    <row r="83" spans="1:5" x14ac:dyDescent="0.25">
      <c r="A83" s="13" t="s">
        <v>178</v>
      </c>
      <c r="B83" s="14"/>
      <c r="C83" s="14"/>
      <c r="D83" s="15">
        <f>SUM(D82)</f>
        <v>293.66000000000003</v>
      </c>
      <c r="E83" s="13"/>
    </row>
    <row r="84" spans="1:5" x14ac:dyDescent="0.25">
      <c r="A84" s="19" t="s">
        <v>180</v>
      </c>
      <c r="B84" s="20">
        <v>11734112551</v>
      </c>
      <c r="C84" s="20" t="s">
        <v>7</v>
      </c>
      <c r="D84" s="21">
        <v>279.27999999999997</v>
      </c>
      <c r="E84" s="19" t="s">
        <v>181</v>
      </c>
    </row>
    <row r="85" spans="1:5" x14ac:dyDescent="0.25">
      <c r="A85" s="19" t="s">
        <v>169</v>
      </c>
      <c r="B85" s="20">
        <v>62296711978</v>
      </c>
      <c r="C85" s="20" t="s">
        <v>8</v>
      </c>
      <c r="D85" s="21">
        <v>109.3</v>
      </c>
      <c r="E85" s="19" t="s">
        <v>181</v>
      </c>
    </row>
    <row r="86" spans="1:5" x14ac:dyDescent="0.25">
      <c r="A86" s="19" t="s">
        <v>182</v>
      </c>
      <c r="B86" s="20">
        <v>83939705504</v>
      </c>
      <c r="C86" s="20" t="s">
        <v>63</v>
      </c>
      <c r="D86" s="21">
        <v>110.7</v>
      </c>
      <c r="E86" s="19" t="s">
        <v>181</v>
      </c>
    </row>
    <row r="87" spans="1:5" x14ac:dyDescent="0.25">
      <c r="A87" s="19" t="s">
        <v>183</v>
      </c>
      <c r="B87" s="20">
        <v>88360795357</v>
      </c>
      <c r="C87" s="20" t="s">
        <v>7</v>
      </c>
      <c r="D87" s="21">
        <v>203.33</v>
      </c>
      <c r="E87" s="19" t="s">
        <v>181</v>
      </c>
    </row>
    <row r="88" spans="1:5" x14ac:dyDescent="0.25">
      <c r="A88" s="13" t="s">
        <v>184</v>
      </c>
      <c r="B88" s="14"/>
      <c r="C88" s="14"/>
      <c r="D88" s="15">
        <f>SUM(D84+D85+D86+D87)</f>
        <v>702.61</v>
      </c>
      <c r="E88" s="13"/>
    </row>
    <row r="89" spans="1:5" x14ac:dyDescent="0.25">
      <c r="A89" s="1" t="s">
        <v>6</v>
      </c>
      <c r="B89" s="2">
        <v>52508873833</v>
      </c>
      <c r="C89" s="2" t="s">
        <v>90</v>
      </c>
      <c r="D89" s="3">
        <v>111.31</v>
      </c>
      <c r="E89" s="1" t="s">
        <v>91</v>
      </c>
    </row>
    <row r="90" spans="1:5" x14ac:dyDescent="0.25">
      <c r="A90" s="13" t="s">
        <v>26</v>
      </c>
      <c r="B90" s="14"/>
      <c r="C90" s="14"/>
      <c r="D90" s="15">
        <f>SUM(D89:D89)</f>
        <v>111.31</v>
      </c>
      <c r="E90" s="13"/>
    </row>
    <row r="91" spans="1:5" x14ac:dyDescent="0.25">
      <c r="A91" s="8" t="s">
        <v>153</v>
      </c>
      <c r="B91" s="8"/>
      <c r="C91" s="8"/>
      <c r="D91" s="9">
        <f>SUM(D16+D19+D21+D36+D50+D54+D59+D63+D65+D70+D77+D79+D81+D83+D88+D90)</f>
        <v>215894.81000000003</v>
      </c>
      <c r="E91" s="8"/>
    </row>
    <row r="92" spans="1:5" x14ac:dyDescent="0.25">
      <c r="A92" s="19" t="s">
        <v>113</v>
      </c>
      <c r="B92" s="20">
        <v>57375677395</v>
      </c>
      <c r="C92" s="19" t="s">
        <v>114</v>
      </c>
      <c r="D92" s="21">
        <v>801.5</v>
      </c>
      <c r="E92" s="19" t="s">
        <v>152</v>
      </c>
    </row>
    <row r="93" spans="1:5" x14ac:dyDescent="0.25">
      <c r="A93" s="19" t="s">
        <v>185</v>
      </c>
      <c r="B93" s="20">
        <v>99176359078</v>
      </c>
      <c r="C93" s="19" t="s">
        <v>8</v>
      </c>
      <c r="D93" s="21">
        <v>223.63</v>
      </c>
      <c r="E93" s="19" t="s">
        <v>186</v>
      </c>
    </row>
    <row r="94" spans="1:5" s="37" customFormat="1" x14ac:dyDescent="0.25">
      <c r="A94" s="24" t="s">
        <v>187</v>
      </c>
      <c r="B94" s="25"/>
      <c r="C94" s="24"/>
      <c r="D94" s="26">
        <f>SUM(D92+D93)</f>
        <v>1025.1300000000001</v>
      </c>
      <c r="E94" s="24"/>
    </row>
    <row r="95" spans="1:5" x14ac:dyDescent="0.25">
      <c r="A95" s="19" t="s">
        <v>188</v>
      </c>
      <c r="B95" s="20">
        <v>67066083351</v>
      </c>
      <c r="C95" s="19" t="s">
        <v>192</v>
      </c>
      <c r="D95" s="21">
        <v>673.25</v>
      </c>
      <c r="E95" s="19" t="s">
        <v>190</v>
      </c>
    </row>
    <row r="96" spans="1:5" x14ac:dyDescent="0.25">
      <c r="A96" s="19" t="s">
        <v>189</v>
      </c>
      <c r="B96" s="20">
        <v>99569093664</v>
      </c>
      <c r="C96" s="19" t="s">
        <v>114</v>
      </c>
      <c r="D96" s="21">
        <v>287.10000000000002</v>
      </c>
      <c r="E96" s="19" t="s">
        <v>190</v>
      </c>
    </row>
    <row r="97" spans="1:5" x14ac:dyDescent="0.25">
      <c r="A97" s="24" t="s">
        <v>191</v>
      </c>
      <c r="B97" s="25"/>
      <c r="C97" s="24"/>
      <c r="D97" s="26">
        <f>SUM(D95+D96)</f>
        <v>960.35</v>
      </c>
      <c r="E97" s="24"/>
    </row>
    <row r="98" spans="1:5" x14ac:dyDescent="0.25">
      <c r="A98" s="19" t="s">
        <v>170</v>
      </c>
      <c r="B98" s="20">
        <v>73718688291</v>
      </c>
      <c r="C98" s="19" t="s">
        <v>63</v>
      </c>
      <c r="D98" s="21">
        <v>22193.66</v>
      </c>
      <c r="E98" s="19" t="s">
        <v>193</v>
      </c>
    </row>
    <row r="99" spans="1:5" x14ac:dyDescent="0.25">
      <c r="A99" s="34" t="s">
        <v>194</v>
      </c>
      <c r="B99" s="35"/>
      <c r="C99" s="34"/>
      <c r="D99" s="36">
        <f>SUM(D98)</f>
        <v>22193.66</v>
      </c>
      <c r="E99" s="34"/>
    </row>
    <row r="100" spans="1:5" x14ac:dyDescent="0.25">
      <c r="A100" s="8" t="s">
        <v>154</v>
      </c>
      <c r="B100" s="8"/>
      <c r="C100" s="8"/>
      <c r="D100" s="9">
        <f>SUM(D94+D97+D99)</f>
        <v>24179.14</v>
      </c>
      <c r="E100" s="8"/>
    </row>
    <row r="101" spans="1:5" ht="31.5" x14ac:dyDescent="0.25">
      <c r="A101" s="31" t="s">
        <v>195</v>
      </c>
      <c r="B101" s="11"/>
      <c r="C101" s="11"/>
      <c r="D101" s="32">
        <f>SUM(D91+D100)</f>
        <v>240073.95</v>
      </c>
      <c r="E101" s="11"/>
    </row>
  </sheetData>
  <mergeCells count="8">
    <mergeCell ref="A7:E7"/>
    <mergeCell ref="A8:E8"/>
    <mergeCell ref="A1:E1"/>
    <mergeCell ref="A2:E2"/>
    <mergeCell ref="A3:E3"/>
    <mergeCell ref="A4:E4"/>
    <mergeCell ref="A5:E5"/>
    <mergeCell ref="A6:E6"/>
  </mergeCells>
  <hyperlinks>
    <hyperlink ref="A6" r:id="rId1" xr:uid="{A0180F8F-496B-4AD6-9622-49F1C54966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Draženka Škokan</cp:lastModifiedBy>
  <dcterms:created xsi:type="dcterms:W3CDTF">2024-02-14T07:12:15Z</dcterms:created>
  <dcterms:modified xsi:type="dcterms:W3CDTF">2024-04-15T13:32:05Z</dcterms:modified>
</cp:coreProperties>
</file>